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codeName="ThisWorkbook" defaultThemeVersion="166925"/>
  <mc:AlternateContent xmlns:mc="http://schemas.openxmlformats.org/markup-compatibility/2006">
    <mc:Choice Requires="x15">
      <x15ac:absPath xmlns:x15ac="http://schemas.microsoft.com/office/spreadsheetml/2010/11/ac" url="C:\Users\groettrup\Documents\THI\Studiengangleitung\KI Master\Curricular Analyse\"/>
    </mc:Choice>
  </mc:AlternateContent>
  <xr:revisionPtr revIDLastSave="0" documentId="13_ncr:1_{31550A63-89F0-4A44-9894-023837A74A27}" xr6:coauthVersionLast="36" xr6:coauthVersionMax="36" xr10:uidLastSave="{00000000-0000-0000-0000-000000000000}"/>
  <bookViews>
    <workbookView xWindow="195" yWindow="465" windowWidth="28800" windowHeight="16800" xr2:uid="{61439A96-0D94-584E-AD8D-6DA1044BCDB9}"/>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9" i="1" l="1"/>
  <c r="H34" i="1" l="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33" i="1"/>
  <c r="H127" i="1" l="1"/>
  <c r="H126" i="1"/>
  <c r="H125" i="1"/>
  <c r="H124" i="1"/>
  <c r="H123" i="1"/>
  <c r="H120" i="1"/>
  <c r="H119" i="1"/>
  <c r="H118" i="1"/>
  <c r="H117" i="1"/>
  <c r="H116" i="1"/>
  <c r="I116" i="1" l="1"/>
  <c r="K116" i="1" s="1"/>
  <c r="I123" i="1"/>
  <c r="K123" i="1" s="1"/>
  <c r="J133" i="1"/>
  <c r="G110" i="1"/>
  <c r="J110" i="1"/>
  <c r="I98" i="1" l="1"/>
  <c r="K98" i="1" s="1"/>
  <c r="I69" i="1"/>
  <c r="K69" i="1" s="1"/>
  <c r="I74" i="1"/>
  <c r="K74" i="1" s="1"/>
  <c r="I80" i="1"/>
  <c r="K80" i="1" s="1"/>
  <c r="I104" i="1" l="1"/>
  <c r="K104" i="1" s="1"/>
  <c r="I92" i="1"/>
  <c r="K92" i="1" s="1"/>
  <c r="I86" i="1"/>
  <c r="K86" i="1" s="1"/>
  <c r="I143" i="1" l="1"/>
  <c r="I142" i="1"/>
  <c r="I141" i="1"/>
  <c r="G144" i="1" l="1"/>
  <c r="I144" i="1"/>
  <c r="G133" i="1" l="1"/>
  <c r="H128" i="1" l="1"/>
  <c r="H129" i="1"/>
  <c r="H130" i="1"/>
  <c r="H131" i="1"/>
  <c r="H132" i="1"/>
  <c r="I128" i="1" l="1"/>
  <c r="H133" i="1"/>
  <c r="I33" i="1"/>
  <c r="K33" i="1" s="1"/>
  <c r="I51" i="1"/>
  <c r="K51" i="1" s="1"/>
  <c r="I57" i="1"/>
  <c r="K57" i="1" s="1"/>
  <c r="I63" i="1"/>
  <c r="K63" i="1" s="1"/>
  <c r="I39" i="1"/>
  <c r="K39" i="1" s="1"/>
  <c r="I45" i="1"/>
  <c r="K45" i="1" s="1"/>
  <c r="H110" i="1"/>
  <c r="K128" i="1" l="1"/>
  <c r="K133" i="1" l="1"/>
  <c r="D150" i="1" s="1"/>
  <c r="E150" i="1" s="1"/>
  <c r="K110" i="1"/>
  <c r="E149" i="1" l="1"/>
  <c r="E151" i="1" s="1"/>
  <c r="E152" i="1" s="1"/>
</calcChain>
</file>

<file path=xl/sharedStrings.xml><?xml version="1.0" encoding="utf-8"?>
<sst xmlns="http://schemas.openxmlformats.org/spreadsheetml/2006/main" count="139" uniqueCount="115">
  <si>
    <t xml:space="preserve">Bitte füllen Sie nur die grauen, umrahmten Zellen aus. Zellen ohne Rahmen werden automatisch berechnet!                                                                                        </t>
  </si>
  <si>
    <t>Credits</t>
  </si>
  <si>
    <t>ECTS</t>
  </si>
  <si>
    <r>
      <t xml:space="preserve">Gesamt / </t>
    </r>
    <r>
      <rPr>
        <b/>
        <i/>
        <sz val="9"/>
        <rFont val="Arial"/>
        <family val="2"/>
      </rPr>
      <t>Total:</t>
    </r>
  </si>
  <si>
    <t>THI: 7 ECTS</t>
  </si>
  <si>
    <t xml:space="preserve">Mir ist bekannt, dass fahrlässig oder vorsätzlich falsche Angaben ordnungswidrig sind und zum Ausschluss vom Eignungs- bzw. Immatrikulationsverfahren oder – wenn sie später festgestellt werden – zum Widerruf der Eignung bzw. Immatrikulation führen.
</t>
  </si>
  <si>
    <t>30 Praktikum</t>
  </si>
  <si>
    <r>
      <t>ECTS</t>
    </r>
    <r>
      <rPr>
        <sz val="11"/>
        <rFont val="Arial"/>
        <family val="2"/>
      </rPr>
      <t xml:space="preserve">
(1 ECTS=25 hours)</t>
    </r>
  </si>
  <si>
    <t>d) Auf welche speziellen Fähigkeiten möchten Sie uns noch hinweisen? / What other special skills would you like to point out to us?</t>
  </si>
  <si>
    <t>Informatik/Computer Science</t>
  </si>
  <si>
    <t>Design</t>
  </si>
  <si>
    <t>Usability, User research, etc.</t>
  </si>
  <si>
    <t>Other</t>
  </si>
  <si>
    <r>
      <t xml:space="preserve">Umfang / </t>
    </r>
    <r>
      <rPr>
        <b/>
        <i/>
        <sz val="11"/>
        <rFont val="Arial"/>
        <family val="2"/>
      </rPr>
      <t>duration</t>
    </r>
    <r>
      <rPr>
        <b/>
        <sz val="11"/>
        <rFont val="Arial"/>
        <family val="2"/>
      </rPr>
      <t xml:space="preserve">
</t>
    </r>
    <r>
      <rPr>
        <sz val="11"/>
        <rFont val="Arial"/>
        <family val="2"/>
      </rPr>
      <t>(in hours, please integer values only!)</t>
    </r>
  </si>
  <si>
    <r>
      <t xml:space="preserve">Beschreibung / </t>
    </r>
    <r>
      <rPr>
        <b/>
        <i/>
        <sz val="11"/>
        <rFont val="Arial"/>
        <family val="2"/>
      </rPr>
      <t xml:space="preserve">Description 
</t>
    </r>
    <r>
      <rPr>
        <sz val="11"/>
        <rFont val="Arial"/>
        <family val="2"/>
      </rPr>
      <t>(</t>
    </r>
    <r>
      <rPr>
        <b/>
        <sz val="11"/>
        <rFont val="Arial"/>
        <family val="2"/>
      </rPr>
      <t>no duplicates from parts b) or c)!</t>
    </r>
    <r>
      <rPr>
        <sz val="11"/>
        <rFont val="Arial"/>
        <family val="2"/>
      </rPr>
      <t xml:space="preserve"> Use free text/keywords; you can also explain the duration  here to make it more clear and; you can also add the link to a design portfolio, programming/web project, etc.)</t>
    </r>
  </si>
  <si>
    <t>Praktikum (20 Wochen gesamt)
Practial (20 weeks in total)</t>
  </si>
  <si>
    <r>
      <t xml:space="preserve">Bereich / </t>
    </r>
    <r>
      <rPr>
        <b/>
        <i/>
        <sz val="11"/>
        <rFont val="Arial"/>
        <family val="2"/>
      </rPr>
      <t>section</t>
    </r>
    <r>
      <rPr>
        <b/>
        <sz val="11"/>
        <rFont val="Arial"/>
        <family val="2"/>
      </rPr>
      <t xml:space="preserve">
</t>
    </r>
    <r>
      <rPr>
        <sz val="11"/>
        <rFont val="Arial"/>
        <family val="2"/>
      </rPr>
      <t>(select from drop-down list)</t>
    </r>
  </si>
  <si>
    <t>Diese speziellen Fähigkeiten helfen uns, Sie besser kennenzulernen. Aktuell wird der Bereich d) nicht im Rahmen des Eignungsfeststellungsverfahrens berücksichtigt.</t>
  </si>
  <si>
    <t>These special skills help us to get to know you better. At present, information in area d) is not considered in the aptitude assessment procedure.</t>
  </si>
  <si>
    <t xml:space="preserve">Tragen Sie nachfolgend die Grundlagenmodule Ihres Studiengangs ein, welche den genannten Themen entsprechen (s. Links zur Modulbeschreibung, keine Kurse mit weiterführenden oder spezialisierten Themen einfügen), sowie die erhaltenen Credits. Diese werden ggf. in ECTS umgewandelt! THI-Absolventen des Studiengangs B.Sc. Künstliche Intelligenz gehen bitte direkt zu Punkt 3) weiter.
</t>
  </si>
  <si>
    <t>Sprach- und Textverstehen</t>
  </si>
  <si>
    <t>2.1 Programmierung 1</t>
  </si>
  <si>
    <t>2.2 Praktikum Programmierung 1</t>
  </si>
  <si>
    <t>3.1 Programmierung 2</t>
  </si>
  <si>
    <t>3.2 Praktikum Programmierung 2</t>
  </si>
  <si>
    <t>6.1 Mathematik 1</t>
  </si>
  <si>
    <t>6.2 Übung Mathematik 1</t>
  </si>
  <si>
    <t>8.1 Wahrscheinlichkeitstheorie und Statistik 1</t>
  </si>
  <si>
    <t>8.2 Übung Wahrscheinlichkeitstheorie und Statistik 1</t>
  </si>
  <si>
    <t>9.2 Übung Wahrscheinlichkeitstheorie und Statistik 2</t>
  </si>
  <si>
    <t>9.1 Wahrscheinlichkeitstheorie und Statistik 2</t>
  </si>
  <si>
    <t>14 Optimierungsverfahren</t>
  </si>
  <si>
    <t>11.1 Maschinelles Lernen 1</t>
  </si>
  <si>
    <t>11.2 Praktikum Maschinelles Lernen 1</t>
  </si>
  <si>
    <t>12.2 Praktikum Maschinelles Lernen 2</t>
  </si>
  <si>
    <t>12.1 Maschinelles Lernen 2</t>
  </si>
  <si>
    <t>19.1 Big-Data Technologien 1</t>
  </si>
  <si>
    <t>19.2 Praktikum Big-Data Technologien 1</t>
  </si>
  <si>
    <t>20.1 Big-Data Technologien 2</t>
  </si>
  <si>
    <t>20.2 Praktikum Big-Data Technologien 2</t>
  </si>
  <si>
    <t>Gewichtung</t>
  </si>
  <si>
    <t>Gewichtete ECTS</t>
  </si>
  <si>
    <t>Note</t>
  </si>
  <si>
    <t>Punkte
Total</t>
  </si>
  <si>
    <t>THI: 5 ECTS</t>
  </si>
  <si>
    <t>THI: 26 ECTS</t>
  </si>
  <si>
    <t>Summe THI: 26 ECTS</t>
  </si>
  <si>
    <t>Andere praktische Erfahrungen</t>
  </si>
  <si>
    <t>Projektarbeit</t>
  </si>
  <si>
    <t>25 Praktikum</t>
  </si>
  <si>
    <t>Abschlussarbeit</t>
  </si>
  <si>
    <t>THI: 12 ECTS</t>
  </si>
  <si>
    <t>28.2 Bachelorarbeit</t>
  </si>
  <si>
    <t xml:space="preserve">Alternativ können Sie praktische Erfahrungen im Umfang von 17 von den 26 ECTS über eine Projektarbeit oder Abschlussarbeit, welche eine Implementierung einer KI-Anwendung beinhaltet, nachweisen. </t>
  </si>
  <si>
    <t>Mathematik</t>
  </si>
  <si>
    <t>Programmieren</t>
  </si>
  <si>
    <t>Wahrscheinlichkeitstheorie &amp; Statistik</t>
  </si>
  <si>
    <t>Optimierung</t>
  </si>
  <si>
    <t>Maschinelles Lernen</t>
  </si>
  <si>
    <t>Bildverstehen</t>
  </si>
  <si>
    <t>Big Data Technologien</t>
  </si>
  <si>
    <t>21.1 Bildverstehen</t>
  </si>
  <si>
    <t>21.2 Praktikum Bildverstehen</t>
  </si>
  <si>
    <t>15.1 Sprach- und Textverstehen</t>
  </si>
  <si>
    <t>15.2 Praktikum Sprach- und Textverstehen</t>
  </si>
  <si>
    <t>Praktische Erfahrung</t>
  </si>
  <si>
    <r>
      <rPr>
        <b/>
        <sz val="8"/>
        <rFont val="Arial"/>
        <family val="2"/>
      </rPr>
      <t xml:space="preserve">Programmierung 1 </t>
    </r>
    <r>
      <rPr>
        <sz val="8"/>
        <rFont val="Arial"/>
        <family val="2"/>
      </rPr>
      <t xml:space="preserve">
(Grundlagen Programmierung, Python)</t>
    </r>
  </si>
  <si>
    <r>
      <rPr>
        <b/>
        <sz val="8"/>
        <rFont val="Arial"/>
        <family val="2"/>
      </rPr>
      <t>Programmierung 2</t>
    </r>
    <r>
      <rPr>
        <sz val="8"/>
        <rFont val="Arial"/>
        <family val="2"/>
      </rPr>
      <t xml:space="preserve">
(objektorientierte Programmierung)</t>
    </r>
  </si>
  <si>
    <r>
      <rPr>
        <b/>
        <sz val="8"/>
        <rFont val="Arial"/>
        <family val="2"/>
      </rPr>
      <t>Mathematik 1</t>
    </r>
    <r>
      <rPr>
        <sz val="8"/>
        <rFont val="Arial"/>
        <family val="2"/>
      </rPr>
      <t xml:space="preserve">
(Analyis, Differential- &amp; Integralrechnung)</t>
    </r>
  </si>
  <si>
    <r>
      <rPr>
        <b/>
        <sz val="8"/>
        <rFont val="Arial"/>
        <family val="2"/>
      </rPr>
      <t>Wahrscheinlichkeitstheorie und Statistik 1</t>
    </r>
    <r>
      <rPr>
        <sz val="8"/>
        <rFont val="Arial"/>
        <family val="2"/>
      </rPr>
      <t xml:space="preserve">
(Deskriptive Statistik, Bedingte Wahrscheinlichkeiten, Zufallsvariablen und Verteilungen)</t>
    </r>
  </si>
  <si>
    <r>
      <rPr>
        <b/>
        <sz val="8"/>
        <rFont val="Arial"/>
        <family val="2"/>
      </rPr>
      <t>Wahrscheinlichkeitstheorie und Statistik 2</t>
    </r>
    <r>
      <rPr>
        <sz val="8"/>
        <rFont val="Arial"/>
        <family val="2"/>
      </rPr>
      <t xml:space="preserve">
(Induktive Statistik, Markov-Ketten, Monte-Carlo Methoden)</t>
    </r>
  </si>
  <si>
    <r>
      <rPr>
        <b/>
        <sz val="8"/>
        <rFont val="Arial"/>
        <family val="2"/>
      </rPr>
      <t>Maschinelles Lernen 1</t>
    </r>
    <r>
      <rPr>
        <sz val="8"/>
        <rFont val="Arial"/>
        <family val="2"/>
      </rPr>
      <t xml:space="preserve">
(Supervised Learning Theorie (Loss-Funktion, Generalisierung, Kreuzvalidierung), Datenaufbereitung, Modellevaluation)</t>
    </r>
  </si>
  <si>
    <r>
      <rPr>
        <b/>
        <sz val="8"/>
        <rFont val="Arial"/>
        <family val="2"/>
      </rPr>
      <t>Maschinelles Lernen 2</t>
    </r>
    <r>
      <rPr>
        <sz val="8"/>
        <rFont val="Arial"/>
        <family val="2"/>
      </rPr>
      <t xml:space="preserve">
(Training Neuronaler Netze (Backpropagation, Optimizer (Adam), Regularisierung),  Dimensionsreduktionsverfahren)</t>
    </r>
  </si>
  <si>
    <r>
      <rPr>
        <b/>
        <sz val="8"/>
        <rFont val="Arial"/>
        <family val="2"/>
      </rPr>
      <t>Big-Data Technologien 1</t>
    </r>
    <r>
      <rPr>
        <sz val="8"/>
        <rFont val="Arial"/>
        <family val="2"/>
      </rPr>
      <t xml:space="preserve">
(Relationale Datenbanken, NoSQL, Hadoop)</t>
    </r>
  </si>
  <si>
    <r>
      <rPr>
        <b/>
        <sz val="8"/>
        <rFont val="Arial"/>
        <family val="2"/>
      </rPr>
      <t>Big-Data Technologien 2</t>
    </r>
    <r>
      <rPr>
        <sz val="8"/>
        <rFont val="Arial"/>
        <family val="2"/>
      </rPr>
      <t xml:space="preserve">
(Cloud Computing, Spark, Scala, MLOps)</t>
    </r>
  </si>
  <si>
    <r>
      <rPr>
        <b/>
        <sz val="8"/>
        <rFont val="Arial"/>
        <family val="2"/>
      </rPr>
      <t>Mathematik 2</t>
    </r>
    <r>
      <rPr>
        <sz val="8"/>
        <rFont val="Arial"/>
        <family val="2"/>
      </rPr>
      <t xml:space="preserve">
(Lineare Algebra, Matrixoperationen, Lineare Gleichungssysteme)</t>
    </r>
  </si>
  <si>
    <t>ECTS pro Bereich</t>
  </si>
  <si>
    <r>
      <t>Modul oder Kurs</t>
    </r>
    <r>
      <rPr>
        <b/>
        <i/>
        <sz val="11"/>
        <rFont val="Arial"/>
        <family val="2"/>
      </rPr>
      <t xml:space="preserve">
</t>
    </r>
    <r>
      <rPr>
        <sz val="11"/>
        <rFont val="Arial"/>
        <family val="2"/>
      </rPr>
      <t>(Sie können auch Erfahrungen außerhalb der Hochschule oder Universität angeben, Umrechnung 25h = 1 ECTS)</t>
    </r>
  </si>
  <si>
    <t>Curricularanalyse</t>
  </si>
  <si>
    <t>1) Persönliche Daten</t>
  </si>
  <si>
    <t>Ihr Bachelorstudium</t>
  </si>
  <si>
    <t xml:space="preserve">Name der Hochschule </t>
  </si>
  <si>
    <t>Land der Hochschule</t>
  </si>
  <si>
    <t>Studienfach</t>
  </si>
  <si>
    <t>Regelstudienzeit</t>
  </si>
  <si>
    <t>Insgesamt vergebene Credits</t>
  </si>
  <si>
    <t xml:space="preserve">Abschlussnote </t>
  </si>
  <si>
    <t>Umrechnungsfaktor</t>
  </si>
  <si>
    <t xml:space="preserve">Name </t>
  </si>
  <si>
    <t>Vorname</t>
  </si>
  <si>
    <t xml:space="preserve">Geburtsdatum </t>
  </si>
  <si>
    <t xml:space="preserve">Staatsangehörigkeit </t>
  </si>
  <si>
    <t>(z.B. "3" oder "3,5"...)</t>
  </si>
  <si>
    <t>Jahre</t>
  </si>
  <si>
    <t>2) Curricularanalyse</t>
  </si>
  <si>
    <t>b.1) Grundlagen der künstlichen Intelligenz:</t>
  </si>
  <si>
    <t>b.2) Praktische Erfahrungen (z.B. im Rahmen eines Praxissemesters)</t>
  </si>
  <si>
    <t>Gesamt:</t>
  </si>
  <si>
    <t>Note Eignungsverfahren (Teil b.1) und b.2))</t>
  </si>
  <si>
    <t>3) Einverständniserklärung</t>
  </si>
  <si>
    <t>Datum, Ort, Unterschrift</t>
  </si>
  <si>
    <r>
      <t xml:space="preserve">Grundlagen der Künstlichen Intelligenz
</t>
    </r>
    <r>
      <rPr>
        <sz val="10"/>
        <rFont val="Arial"/>
        <family val="2"/>
      </rPr>
      <t>(0..60 Punkte/points)</t>
    </r>
  </si>
  <si>
    <r>
      <t xml:space="preserve">Praktische Erfahrungen
</t>
    </r>
    <r>
      <rPr>
        <sz val="10"/>
        <rFont val="Arial"/>
        <family val="2"/>
      </rPr>
      <t>(0..20 Punkte/points)</t>
    </r>
  </si>
  <si>
    <t>7.1 Mathematik 2</t>
  </si>
  <si>
    <t>7.2 Übung Mathematik 2</t>
  </si>
  <si>
    <r>
      <t xml:space="preserve">Optimierungsverfahren
</t>
    </r>
    <r>
      <rPr>
        <sz val="8"/>
        <rFont val="Arial"/>
        <family val="2"/>
      </rPr>
      <t>(Gradient Descent, Newton Verfahren, Evolutionäre Algorithmen)</t>
    </r>
  </si>
  <si>
    <r>
      <rPr>
        <b/>
        <sz val="8"/>
        <rFont val="Arial"/>
        <family val="2"/>
      </rPr>
      <t>Sprach- und Textverstehen</t>
    </r>
    <r>
      <rPr>
        <sz val="8"/>
        <rFont val="Arial"/>
        <family val="2"/>
      </rPr>
      <t xml:space="preserve">
(Sprachmodelle, akustische Modelle, Recurrent Networks)</t>
    </r>
  </si>
  <si>
    <r>
      <rPr>
        <b/>
        <sz val="8"/>
        <rFont val="Arial"/>
        <family val="2"/>
      </rPr>
      <t>Bildverstehen</t>
    </r>
    <r>
      <rPr>
        <sz val="8"/>
        <rFont val="Arial"/>
        <family val="2"/>
      </rPr>
      <t xml:space="preserve">
(Grundlagen Computer Vision, Convolutional Networks, Segmentierung, Objekterkennung)</t>
    </r>
  </si>
  <si>
    <t>Version vom 26.04.2022</t>
  </si>
  <si>
    <t>M. Sc. Künstliche Ingelligenz (KI-M) @ THI</t>
  </si>
  <si>
    <t>https://www.thi.de/informatik/studiengaenge/kuenstliche-intelligenz-bsc/</t>
  </si>
  <si>
    <t xml:space="preserve">Eine Beschreibung der Module und deren Inhalte finden Sie im Modulhandbuch aus der Seite: </t>
  </si>
  <si>
    <r>
      <t xml:space="preserve">Bereich
</t>
    </r>
    <r>
      <rPr>
        <sz val="11"/>
        <rFont val="Arial"/>
        <family val="2"/>
      </rPr>
      <t>(Beschreibung der Module: siehe Link oben)</t>
    </r>
  </si>
  <si>
    <r>
      <t xml:space="preserve">Bereich
</t>
    </r>
    <r>
      <rPr>
        <sz val="11"/>
        <rFont val="Arial"/>
        <family val="2"/>
      </rPr>
      <t>(Bescheibung der Module: siehe Link oben)</t>
    </r>
  </si>
  <si>
    <t>Summe THI: 89 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</si>
</sst>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2"/>
      <color theme="1"/>
      <name val="Calibri"/>
      <family val="2"/>
      <scheme val="minor"/>
    </font>
    <font>
      <sz val="11"/>
      <color theme="1"/>
      <name val="Calibri"/>
      <family val="2"/>
      <scheme val="minor"/>
    </font>
    <font>
      <b/>
      <sz val="18"/>
      <name val="Arial"/>
      <family val="2"/>
    </font>
    <font>
      <b/>
      <sz val="11"/>
      <name val="Arial"/>
      <family val="2"/>
    </font>
    <font>
      <b/>
      <i/>
      <sz val="11"/>
      <name val="Arial"/>
      <family val="2"/>
    </font>
    <font>
      <sz val="10"/>
      <name val="Arial"/>
      <family val="2"/>
    </font>
    <font>
      <sz val="9"/>
      <name val="Arial"/>
      <family val="2"/>
    </font>
    <font>
      <b/>
      <sz val="10"/>
      <name val="Arial"/>
      <family val="2"/>
    </font>
    <font>
      <b/>
      <sz val="9"/>
      <name val="Arial"/>
      <family val="2"/>
    </font>
    <font>
      <b/>
      <i/>
      <sz val="9"/>
      <name val="Arial"/>
      <family val="2"/>
    </font>
    <font>
      <sz val="11"/>
      <name val="Arial"/>
      <family val="2"/>
    </font>
    <font>
      <sz val="11"/>
      <color theme="1"/>
      <name val="Calibri"/>
      <family val="2"/>
      <scheme val="minor"/>
    </font>
    <font>
      <b/>
      <u/>
      <sz val="11"/>
      <name val="Arial"/>
      <family val="2"/>
    </font>
    <font>
      <u/>
      <sz val="11"/>
      <name val="Arial"/>
      <family val="2"/>
    </font>
    <font>
      <sz val="8"/>
      <name val="Arial"/>
      <family val="2"/>
    </font>
    <font>
      <b/>
      <sz val="8"/>
      <name val="Arial"/>
      <family val="2"/>
    </font>
    <font>
      <sz val="12"/>
      <color theme="0"/>
      <name val="Calibri"/>
      <family val="2"/>
      <scheme val="minor"/>
    </font>
    <font>
      <sz val="10"/>
      <color theme="1"/>
      <name val="Arial"/>
      <family val="2"/>
    </font>
    <font>
      <sz val="10"/>
      <color theme="1"/>
      <name val="Calibri"/>
      <family val="2"/>
      <scheme val="minor"/>
    </font>
    <font>
      <sz val="11"/>
      <color rgb="FFFF0000"/>
      <name val="Arial"/>
      <family val="2"/>
    </font>
    <font>
      <b/>
      <sz val="8"/>
      <color theme="1"/>
      <name val="Arial"/>
      <family val="2"/>
    </font>
    <font>
      <b/>
      <sz val="10"/>
      <color theme="1"/>
      <name val="Calibri"/>
      <family val="2"/>
      <scheme val="minor"/>
    </font>
    <font>
      <u/>
      <sz val="12"/>
      <color theme="10"/>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2" tint="-9.9978637043366805E-2"/>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22" fillId="0" borderId="0" applyNumberFormat="0" applyFill="0" applyBorder="0" applyAlignment="0" applyProtection="0"/>
  </cellStyleXfs>
  <cellXfs count="143">
    <xf numFmtId="0" fontId="0" fillId="0" borderId="0" xfId="0"/>
    <xf numFmtId="0" fontId="0" fillId="0" borderId="0" xfId="0" applyProtection="1"/>
    <xf numFmtId="0" fontId="0" fillId="0" borderId="0" xfId="0" applyAlignment="1" applyProtection="1">
      <alignment vertical="center"/>
    </xf>
    <xf numFmtId="0" fontId="0" fillId="0" borderId="0" xfId="0" applyAlignment="1" applyProtection="1"/>
    <xf numFmtId="0" fontId="6" fillId="0" borderId="1" xfId="0" applyFont="1" applyBorder="1" applyAlignment="1" applyProtection="1">
      <alignment vertical="center"/>
    </xf>
    <xf numFmtId="0" fontId="6" fillId="0" borderId="2" xfId="0" applyFont="1" applyBorder="1" applyAlignment="1" applyProtection="1"/>
    <xf numFmtId="0" fontId="6" fillId="0" borderId="0" xfId="0" applyFont="1" applyAlignment="1" applyProtection="1"/>
    <xf numFmtId="0" fontId="6" fillId="0" borderId="0" xfId="0" applyFont="1" applyBorder="1" applyAlignment="1" applyProtection="1">
      <alignment horizontal="left" vertical="center" wrapText="1"/>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0" borderId="0" xfId="0" applyFont="1" applyBorder="1" applyAlignment="1" applyProtection="1">
      <alignment horizontal="right"/>
    </xf>
    <xf numFmtId="0" fontId="3" fillId="0" borderId="0" xfId="0" applyFont="1" applyAlignment="1" applyProtection="1">
      <alignment vertical="top" wrapText="1"/>
    </xf>
    <xf numFmtId="0" fontId="11" fillId="0" borderId="0" xfId="0" applyFont="1" applyAlignment="1" applyProtection="1">
      <alignment vertical="center"/>
    </xf>
    <xf numFmtId="0" fontId="11" fillId="0" borderId="0" xfId="0" applyFont="1" applyAlignment="1" applyProtection="1">
      <alignment wrapText="1"/>
    </xf>
    <xf numFmtId="0" fontId="11" fillId="0" borderId="0" xfId="0" applyFont="1" applyProtection="1"/>
    <xf numFmtId="0" fontId="6" fillId="2" borderId="2" xfId="0" applyFont="1" applyFill="1" applyBorder="1" applyAlignment="1" applyProtection="1">
      <protection locked="0"/>
    </xf>
    <xf numFmtId="0" fontId="6" fillId="3" borderId="5" xfId="0" applyFont="1" applyFill="1" applyBorder="1" applyProtection="1"/>
    <xf numFmtId="0" fontId="3" fillId="0" borderId="5" xfId="0" applyFont="1" applyBorder="1" applyAlignment="1" applyProtection="1">
      <alignment horizontal="center" vertical="center"/>
    </xf>
    <xf numFmtId="0" fontId="3" fillId="0" borderId="5" xfId="0" applyFont="1" applyBorder="1" applyAlignment="1" applyProtection="1">
      <alignment horizontal="center" vertical="center" wrapText="1"/>
    </xf>
    <xf numFmtId="0" fontId="15" fillId="0" borderId="7" xfId="0" applyFont="1" applyBorder="1" applyAlignment="1" applyProtection="1">
      <alignment vertical="center" wrapText="1"/>
    </xf>
    <xf numFmtId="0" fontId="15" fillId="0" borderId="5" xfId="0" applyFont="1" applyBorder="1" applyProtection="1"/>
    <xf numFmtId="0" fontId="8" fillId="0" borderId="5" xfId="0" applyFont="1" applyBorder="1" applyProtection="1"/>
    <xf numFmtId="0" fontId="7" fillId="0" borderId="0" xfId="0" applyFont="1" applyBorder="1" applyAlignment="1" applyProtection="1">
      <alignment horizontal="left" vertical="center" wrapText="1"/>
    </xf>
    <xf numFmtId="0" fontId="0" fillId="0" borderId="0" xfId="0" applyBorder="1" applyAlignment="1" applyProtection="1">
      <alignment horizontal="left" vertical="center"/>
    </xf>
    <xf numFmtId="0" fontId="0" fillId="0" borderId="0" xfId="0" applyBorder="1" applyAlignment="1" applyProtection="1">
      <alignment horizontal="center" vertical="center"/>
    </xf>
    <xf numFmtId="164" fontId="0" fillId="0" borderId="0" xfId="0" applyNumberFormat="1" applyBorder="1" applyAlignment="1" applyProtection="1">
      <alignment vertical="center"/>
    </xf>
    <xf numFmtId="0" fontId="7" fillId="0" borderId="0" xfId="0" applyFont="1" applyAlignment="1" applyProtection="1">
      <alignment vertical="center"/>
    </xf>
    <xf numFmtId="0" fontId="5" fillId="0" borderId="0" xfId="0" applyFont="1" applyAlignment="1" applyProtection="1">
      <alignment vertical="center"/>
    </xf>
    <xf numFmtId="0" fontId="11" fillId="0" borderId="0" xfId="0" applyFont="1" applyBorder="1" applyAlignment="1" applyProtection="1"/>
    <xf numFmtId="0" fontId="11" fillId="0" borderId="0" xfId="0" applyFont="1" applyBorder="1" applyAlignment="1" applyProtection="1">
      <alignment horizontal="center"/>
    </xf>
    <xf numFmtId="0" fontId="11" fillId="0" borderId="0" xfId="0" applyFont="1" applyAlignment="1" applyProtection="1"/>
    <xf numFmtId="2" fontId="6" fillId="0" borderId="5" xfId="0" applyNumberFormat="1" applyFont="1" applyBorder="1" applyAlignment="1" applyProtection="1">
      <alignment vertical="center" wrapText="1"/>
    </xf>
    <xf numFmtId="0" fontId="12" fillId="0" borderId="0" xfId="0" applyFont="1" applyAlignment="1" applyProtection="1">
      <alignment vertical="center"/>
    </xf>
    <xf numFmtId="0" fontId="14" fillId="0" borderId="7" xfId="0" applyFont="1" applyBorder="1" applyAlignment="1" applyProtection="1">
      <alignment vertical="center" wrapText="1"/>
    </xf>
    <xf numFmtId="0" fontId="0" fillId="0" borderId="0" xfId="0" applyAlignment="1" applyProtection="1">
      <alignment horizontal="left"/>
    </xf>
    <xf numFmtId="0" fontId="10" fillId="0" borderId="0" xfId="0" applyFont="1" applyAlignment="1" applyProtection="1"/>
    <xf numFmtId="0" fontId="6" fillId="4" borderId="5" xfId="0" applyFont="1" applyFill="1" applyBorder="1" applyAlignment="1" applyProtection="1">
      <alignment vertical="center"/>
    </xf>
    <xf numFmtId="0" fontId="16" fillId="0" borderId="0" xfId="0" applyFont="1" applyFill="1" applyProtection="1"/>
    <xf numFmtId="0" fontId="0" fillId="4" borderId="0" xfId="0" applyFill="1" applyProtection="1"/>
    <xf numFmtId="0" fontId="6" fillId="0" borderId="0" xfId="0" applyFont="1" applyProtection="1"/>
    <xf numFmtId="0" fontId="14" fillId="5" borderId="5" xfId="0" applyFont="1" applyFill="1" applyBorder="1" applyAlignment="1" applyProtection="1">
      <alignment vertical="center" wrapText="1"/>
      <protection locked="0"/>
    </xf>
    <xf numFmtId="0" fontId="17" fillId="0" borderId="0" xfId="0" applyFont="1" applyProtection="1"/>
    <xf numFmtId="0" fontId="18" fillId="0" borderId="0" xfId="0" applyFont="1" applyProtection="1"/>
    <xf numFmtId="2" fontId="6" fillId="6" borderId="5" xfId="0" applyNumberFormat="1" applyFont="1" applyFill="1" applyBorder="1" applyAlignment="1" applyProtection="1">
      <alignment vertical="center" wrapText="1"/>
    </xf>
    <xf numFmtId="2" fontId="2" fillId="7" borderId="5" xfId="0" applyNumberFormat="1" applyFont="1" applyFill="1" applyBorder="1" applyAlignment="1" applyProtection="1">
      <alignment vertical="center" wrapText="1"/>
    </xf>
    <xf numFmtId="0" fontId="14" fillId="0" borderId="7" xfId="0" applyFont="1" applyBorder="1" applyAlignment="1" applyProtection="1">
      <alignment vertical="center" wrapText="1"/>
    </xf>
    <xf numFmtId="0" fontId="14" fillId="0" borderId="7" xfId="0" applyFont="1" applyBorder="1" applyAlignment="1" applyProtection="1">
      <alignment vertical="center" wrapText="1"/>
    </xf>
    <xf numFmtId="0" fontId="14" fillId="0" borderId="7" xfId="0" applyFont="1" applyBorder="1" applyAlignment="1" applyProtection="1">
      <alignment vertical="center" wrapText="1"/>
    </xf>
    <xf numFmtId="2" fontId="6" fillId="6" borderId="0" xfId="0" applyNumberFormat="1" applyFont="1" applyFill="1" applyBorder="1" applyAlignment="1" applyProtection="1">
      <alignment vertical="center" wrapText="1"/>
    </xf>
    <xf numFmtId="0" fontId="6" fillId="2" borderId="12" xfId="0" applyFont="1" applyFill="1" applyBorder="1" applyAlignment="1" applyProtection="1">
      <protection locked="0"/>
    </xf>
    <xf numFmtId="0" fontId="6" fillId="3" borderId="6" xfId="0" applyFont="1" applyFill="1" applyBorder="1" applyProtection="1"/>
    <xf numFmtId="0" fontId="0" fillId="0" borderId="0" xfId="0" applyAlignment="1" applyProtection="1">
      <alignment horizontal="left"/>
    </xf>
    <xf numFmtId="0" fontId="18" fillId="0" borderId="5" xfId="0" applyFont="1" applyBorder="1" applyAlignment="1" applyProtection="1">
      <alignment vertical="center" textRotation="90"/>
    </xf>
    <xf numFmtId="0" fontId="0" fillId="0" borderId="5" xfId="0" applyBorder="1" applyProtection="1"/>
    <xf numFmtId="0" fontId="19" fillId="0" borderId="0" xfId="0" applyFont="1" applyAlignment="1" applyProtection="1">
      <alignment wrapText="1"/>
    </xf>
    <xf numFmtId="0" fontId="19" fillId="0" borderId="0" xfId="0" applyFont="1" applyAlignment="1" applyProtection="1"/>
    <xf numFmtId="0" fontId="22" fillId="0" borderId="0" xfId="1" applyProtection="1"/>
    <xf numFmtId="0" fontId="22" fillId="0" borderId="0" xfId="1" applyAlignment="1" applyProtection="1">
      <alignment wrapText="1"/>
    </xf>
    <xf numFmtId="0" fontId="6" fillId="2" borderId="1" xfId="0" applyFont="1" applyFill="1" applyBorder="1" applyAlignment="1" applyProtection="1">
      <alignment vertical="center" wrapText="1"/>
      <protection locked="0"/>
    </xf>
    <xf numFmtId="0" fontId="6" fillId="0" borderId="3" xfId="0" applyFont="1" applyBorder="1" applyAlignment="1" applyProtection="1">
      <protection locked="0"/>
    </xf>
    <xf numFmtId="0" fontId="6" fillId="0" borderId="2" xfId="0" applyFont="1" applyBorder="1" applyAlignment="1" applyProtection="1">
      <protection locked="0"/>
    </xf>
    <xf numFmtId="0" fontId="6" fillId="2" borderId="11" xfId="0" applyFont="1" applyFill="1" applyBorder="1" applyAlignment="1" applyProtection="1">
      <alignment vertical="center" wrapText="1"/>
      <protection locked="0"/>
    </xf>
    <xf numFmtId="0" fontId="6" fillId="0" borderId="10" xfId="0" applyFont="1" applyBorder="1" applyAlignment="1" applyProtection="1">
      <protection locked="0"/>
    </xf>
    <xf numFmtId="0" fontId="6" fillId="0" borderId="12" xfId="0" applyFont="1" applyBorder="1" applyAlignment="1" applyProtection="1">
      <protection locked="0"/>
    </xf>
    <xf numFmtId="0" fontId="14" fillId="0" borderId="6" xfId="0" applyFont="1" applyBorder="1" applyAlignment="1" applyProtection="1">
      <alignment vertical="center" wrapText="1"/>
    </xf>
    <xf numFmtId="0" fontId="0" fillId="0" borderId="7" xfId="0" applyBorder="1" applyAlignment="1" applyProtection="1">
      <alignment vertical="center" wrapText="1"/>
    </xf>
    <xf numFmtId="0" fontId="0" fillId="0" borderId="7" xfId="0" applyBorder="1" applyAlignment="1" applyProtection="1"/>
    <xf numFmtId="0" fontId="5" fillId="0" borderId="6" xfId="0" applyFont="1" applyBorder="1" applyAlignment="1" applyProtection="1"/>
    <xf numFmtId="0" fontId="5" fillId="0" borderId="7" xfId="0" applyFont="1" applyBorder="1" applyAlignment="1" applyProtection="1"/>
    <xf numFmtId="0" fontId="5" fillId="0" borderId="8" xfId="0" applyFont="1" applyBorder="1" applyAlignment="1" applyProtection="1"/>
    <xf numFmtId="0" fontId="14" fillId="8" borderId="1" xfId="0" applyFont="1" applyFill="1" applyBorder="1" applyAlignment="1" applyProtection="1">
      <alignment horizontal="left" vertical="center" wrapText="1"/>
    </xf>
    <xf numFmtId="0" fontId="14" fillId="8" borderId="3" xfId="0" applyFont="1" applyFill="1" applyBorder="1" applyAlignment="1" applyProtection="1">
      <alignment horizontal="left" vertical="center" wrapText="1"/>
    </xf>
    <xf numFmtId="0" fontId="14" fillId="8" borderId="2" xfId="0" applyFont="1" applyFill="1" applyBorder="1" applyAlignment="1" applyProtection="1">
      <alignment horizontal="left" vertical="center" wrapText="1"/>
    </xf>
    <xf numFmtId="0" fontId="20" fillId="8" borderId="1" xfId="0" applyFont="1" applyFill="1" applyBorder="1" applyAlignment="1" applyProtection="1">
      <alignment horizontal="left" vertical="center" wrapText="1"/>
    </xf>
    <xf numFmtId="0" fontId="20" fillId="8" borderId="3" xfId="0" applyFont="1" applyFill="1" applyBorder="1" applyAlignment="1" applyProtection="1">
      <alignment horizontal="left" vertical="center" wrapText="1"/>
    </xf>
    <xf numFmtId="0" fontId="20" fillId="8" borderId="2" xfId="0" applyFont="1" applyFill="1" applyBorder="1" applyAlignment="1" applyProtection="1">
      <alignment horizontal="left" vertical="center" wrapText="1"/>
    </xf>
    <xf numFmtId="0" fontId="0" fillId="0" borderId="8" xfId="0" applyBorder="1" applyAlignment="1" applyProtection="1"/>
    <xf numFmtId="0" fontId="14" fillId="0" borderId="7" xfId="0" applyFont="1" applyBorder="1" applyAlignment="1" applyProtection="1">
      <alignment vertical="center" wrapText="1"/>
    </xf>
    <xf numFmtId="0" fontId="6" fillId="0" borderId="1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1"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6" fillId="2" borderId="1" xfId="0" applyFont="1" applyFill="1" applyBorder="1" applyAlignment="1" applyProtection="1">
      <alignment horizontal="right" vertical="center" wrapText="1"/>
      <protection locked="0"/>
    </xf>
    <xf numFmtId="0" fontId="6" fillId="2" borderId="3" xfId="0" applyFont="1" applyFill="1" applyBorder="1" applyAlignment="1" applyProtection="1">
      <alignment horizontal="right" vertical="center" wrapText="1"/>
      <protection locked="0"/>
    </xf>
    <xf numFmtId="0" fontId="6" fillId="2" borderId="2" xfId="0" applyFont="1" applyFill="1" applyBorder="1" applyAlignment="1" applyProtection="1">
      <alignment horizontal="right" vertical="center" wrapText="1"/>
      <protection locked="0"/>
    </xf>
    <xf numFmtId="0" fontId="6" fillId="2" borderId="1" xfId="0" applyFont="1" applyFill="1" applyBorder="1" applyAlignment="1" applyProtection="1">
      <alignment horizontal="right" vertical="center"/>
      <protection locked="0"/>
    </xf>
    <xf numFmtId="0" fontId="6" fillId="2" borderId="3" xfId="0" applyFont="1" applyFill="1" applyBorder="1" applyAlignment="1" applyProtection="1">
      <alignment horizontal="right" vertical="center"/>
      <protection locked="0"/>
    </xf>
    <xf numFmtId="0" fontId="6" fillId="2" borderId="2" xfId="0" applyFont="1" applyFill="1" applyBorder="1" applyAlignment="1" applyProtection="1">
      <alignment horizontal="right" vertical="center"/>
      <protection locked="0"/>
    </xf>
    <xf numFmtId="2" fontId="6" fillId="0" borderId="1" xfId="0" applyNumberFormat="1" applyFont="1" applyBorder="1" applyAlignment="1" applyProtection="1">
      <alignment horizontal="right" vertical="center"/>
    </xf>
    <xf numFmtId="2" fontId="6" fillId="0" borderId="3" xfId="0" applyNumberFormat="1" applyFont="1" applyBorder="1" applyAlignment="1" applyProtection="1">
      <alignment horizontal="right"/>
    </xf>
    <xf numFmtId="2" fontId="6" fillId="0" borderId="2" xfId="0" applyNumberFormat="1" applyFont="1" applyBorder="1" applyAlignment="1" applyProtection="1">
      <alignment horizontal="right"/>
    </xf>
    <xf numFmtId="0" fontId="12" fillId="0" borderId="0" xfId="0" applyFont="1" applyAlignment="1" applyProtection="1">
      <alignment vertical="center"/>
    </xf>
    <xf numFmtId="0" fontId="13" fillId="0" borderId="0" xfId="0" applyFont="1" applyAlignment="1" applyProtection="1"/>
    <xf numFmtId="0" fontId="19" fillId="0" borderId="0" xfId="0" applyFont="1" applyAlignment="1" applyProtection="1">
      <alignment vertical="top" wrapText="1"/>
    </xf>
    <xf numFmtId="0" fontId="19" fillId="0" borderId="0" xfId="0" applyFont="1" applyAlignment="1" applyProtection="1">
      <alignment wrapText="1"/>
    </xf>
    <xf numFmtId="0" fontId="19" fillId="0" borderId="0" xfId="0" applyFont="1" applyAlignment="1" applyProtection="1"/>
    <xf numFmtId="0" fontId="12" fillId="0" borderId="0" xfId="0" applyFont="1" applyAlignment="1" applyProtection="1">
      <alignment vertical="top" wrapText="1"/>
    </xf>
    <xf numFmtId="0" fontId="13" fillId="0" borderId="0" xfId="0" applyFont="1" applyAlignment="1" applyProtection="1">
      <alignment wrapText="1"/>
    </xf>
    <xf numFmtId="0" fontId="3" fillId="0" borderId="1" xfId="0" applyFont="1" applyBorder="1" applyAlignment="1" applyProtection="1">
      <alignment horizontal="center" vertical="center" wrapText="1"/>
    </xf>
    <xf numFmtId="0" fontId="10" fillId="0" borderId="3" xfId="0" applyFont="1" applyBorder="1" applyAlignment="1" applyProtection="1">
      <alignment horizontal="center" vertical="center"/>
    </xf>
    <xf numFmtId="0" fontId="3" fillId="0" borderId="5" xfId="0" applyFont="1" applyBorder="1" applyAlignment="1" applyProtection="1">
      <alignment horizontal="center" vertical="center" wrapText="1"/>
    </xf>
    <xf numFmtId="0" fontId="19" fillId="0" borderId="0" xfId="0" applyFont="1" applyAlignment="1" applyProtection="1">
      <alignment horizontal="left" vertical="top" wrapText="1"/>
    </xf>
    <xf numFmtId="0" fontId="22" fillId="0" borderId="0" xfId="1" applyAlignment="1" applyProtection="1">
      <alignment horizontal="left" vertical="top" wrapText="1"/>
    </xf>
    <xf numFmtId="0" fontId="2" fillId="0" borderId="0" xfId="0" applyFont="1" applyAlignment="1" applyProtection="1">
      <alignment horizontal="left" vertical="center" wrapText="1"/>
    </xf>
    <xf numFmtId="0" fontId="0" fillId="0" borderId="0" xfId="0" applyAlignment="1" applyProtection="1">
      <alignment horizontal="left" vertical="center" wrapText="1"/>
    </xf>
    <xf numFmtId="0" fontId="0" fillId="0" borderId="0" xfId="0" applyAlignment="1" applyProtection="1">
      <alignment horizontal="left"/>
    </xf>
    <xf numFmtId="0" fontId="10" fillId="0" borderId="0" xfId="0" applyFont="1" applyAlignment="1" applyProtection="1">
      <alignment horizontal="left" vertical="center" wrapText="1"/>
    </xf>
    <xf numFmtId="0" fontId="11" fillId="0" borderId="0" xfId="0" applyFont="1" applyAlignment="1" applyProtection="1">
      <alignment horizontal="left" vertical="center" wrapText="1"/>
    </xf>
    <xf numFmtId="0" fontId="11" fillId="0" borderId="0" xfId="0" applyFont="1" applyAlignment="1" applyProtection="1">
      <alignment horizontal="left"/>
    </xf>
    <xf numFmtId="0" fontId="10" fillId="0" borderId="0" xfId="0" applyFont="1" applyAlignment="1" applyProtection="1">
      <alignment horizontal="right" vertical="center"/>
    </xf>
    <xf numFmtId="0" fontId="11" fillId="0" borderId="0" xfId="0" applyFont="1" applyAlignment="1" applyProtection="1">
      <alignment horizontal="right"/>
    </xf>
    <xf numFmtId="0" fontId="5" fillId="0" borderId="4" xfId="0" applyFont="1" applyBorder="1" applyAlignment="1" applyProtection="1">
      <alignment horizontal="center"/>
    </xf>
    <xf numFmtId="0" fontId="0" fillId="0" borderId="0" xfId="0" applyAlignment="1" applyProtection="1">
      <alignment horizontal="center"/>
    </xf>
    <xf numFmtId="0" fontId="3" fillId="0" borderId="0" xfId="0" applyFont="1" applyBorder="1" applyAlignment="1" applyProtection="1">
      <alignment vertical="center"/>
    </xf>
    <xf numFmtId="0" fontId="10" fillId="0" borderId="0" xfId="0" applyFont="1" applyAlignment="1" applyProtection="1"/>
    <xf numFmtId="0" fontId="6" fillId="2" borderId="1" xfId="0" applyFont="1" applyFill="1" applyBorder="1" applyAlignment="1" applyProtection="1">
      <protection locked="0"/>
    </xf>
    <xf numFmtId="0" fontId="0" fillId="2" borderId="3" xfId="0" applyFill="1" applyBorder="1" applyAlignment="1" applyProtection="1">
      <protection locked="0"/>
    </xf>
    <xf numFmtId="0" fontId="0" fillId="2" borderId="2" xfId="0" applyFill="1" applyBorder="1" applyAlignment="1" applyProtection="1">
      <protection locked="0"/>
    </xf>
    <xf numFmtId="0" fontId="6" fillId="0" borderId="3" xfId="0" applyFont="1" applyFill="1" applyBorder="1" applyAlignment="1" applyProtection="1">
      <alignment vertical="center"/>
    </xf>
    <xf numFmtId="0" fontId="6" fillId="0" borderId="2" xfId="0" applyFont="1" applyFill="1" applyBorder="1" applyAlignment="1" applyProtection="1">
      <alignment vertical="center"/>
    </xf>
    <xf numFmtId="0" fontId="6" fillId="2" borderId="3"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15" fillId="0" borderId="6" xfId="0" applyFont="1" applyBorder="1" applyAlignment="1" applyProtection="1">
      <alignment vertical="center" wrapText="1"/>
    </xf>
    <xf numFmtId="0" fontId="21" fillId="0" borderId="6" xfId="0" applyFont="1" applyBorder="1" applyAlignment="1" applyProtection="1">
      <alignment horizontal="center" vertical="center" textRotation="90"/>
    </xf>
    <xf numFmtId="0" fontId="21" fillId="0" borderId="7" xfId="0" applyFont="1" applyBorder="1" applyAlignment="1" applyProtection="1">
      <alignment horizontal="center" vertical="center" textRotation="90"/>
    </xf>
    <xf numFmtId="0" fontId="21" fillId="0" borderId="8" xfId="0" applyFont="1" applyBorder="1" applyAlignment="1" applyProtection="1">
      <alignment horizontal="center" vertical="center" textRotation="90"/>
    </xf>
    <xf numFmtId="0" fontId="8" fillId="0" borderId="1" xfId="0" applyFont="1" applyBorder="1" applyAlignment="1" applyProtection="1">
      <alignment horizontal="right"/>
    </xf>
    <xf numFmtId="0" fontId="8" fillId="0" borderId="3" xfId="0" applyFont="1" applyBorder="1" applyAlignment="1" applyProtection="1">
      <alignment horizontal="right"/>
    </xf>
    <xf numFmtId="0" fontId="6" fillId="0" borderId="2" xfId="0" applyFont="1" applyBorder="1" applyAlignment="1" applyProtection="1">
      <alignment horizontal="right"/>
    </xf>
    <xf numFmtId="0" fontId="10" fillId="0" borderId="0" xfId="0" applyFont="1" applyAlignment="1" applyProtection="1">
      <alignment horizontal="left" wrapText="1"/>
    </xf>
    <xf numFmtId="0" fontId="1" fillId="0" borderId="9" xfId="0" applyFont="1" applyBorder="1" applyAlignment="1" applyProtection="1">
      <alignment horizontal="center"/>
      <protection locked="0"/>
    </xf>
    <xf numFmtId="0" fontId="7" fillId="0" borderId="1" xfId="0" applyFont="1" applyBorder="1" applyAlignment="1" applyProtection="1">
      <alignment vertical="center" wrapText="1"/>
    </xf>
    <xf numFmtId="0" fontId="7" fillId="0" borderId="2" xfId="0" applyFont="1" applyBorder="1" applyAlignment="1" applyProtection="1">
      <alignment vertical="center" wrapText="1"/>
    </xf>
    <xf numFmtId="0" fontId="3" fillId="0" borderId="3" xfId="0" applyFont="1" applyBorder="1" applyAlignment="1" applyProtection="1">
      <alignment horizontal="center" vertical="center" wrapText="1"/>
    </xf>
    <xf numFmtId="0" fontId="6" fillId="2" borderId="1" xfId="0" applyFont="1" applyFill="1" applyBorder="1" applyAlignment="1" applyProtection="1">
      <alignment horizontal="center" vertical="top" wrapText="1"/>
      <protection locked="0"/>
    </xf>
    <xf numFmtId="0" fontId="6" fillId="2" borderId="3" xfId="0" applyFont="1" applyFill="1" applyBorder="1" applyAlignment="1" applyProtection="1">
      <alignment horizontal="center" vertical="top" wrapText="1"/>
      <protection locked="0"/>
    </xf>
    <xf numFmtId="0" fontId="6" fillId="2" borderId="3" xfId="0" applyFont="1" applyFill="1" applyBorder="1" applyAlignment="1" applyProtection="1">
      <protection locked="0"/>
    </xf>
    <xf numFmtId="0" fontId="8" fillId="0" borderId="2" xfId="0" applyFont="1" applyBorder="1" applyAlignment="1" applyProtection="1">
      <alignment horizontal="right"/>
    </xf>
    <xf numFmtId="0" fontId="5" fillId="0" borderId="0" xfId="0" applyFont="1" applyAlignment="1" applyProtection="1">
      <alignment horizontal="left" vertical="justify" wrapText="1"/>
    </xf>
    <xf numFmtId="0" fontId="18" fillId="0" borderId="5" xfId="0" applyFont="1" applyBorder="1" applyAlignment="1" applyProtection="1">
      <alignment horizontal="center" vertical="center" textRotation="90"/>
    </xf>
    <xf numFmtId="0" fontId="3" fillId="0" borderId="2" xfId="0" applyFont="1" applyBorder="1" applyAlignment="1" applyProtection="1">
      <alignment horizontal="center" vertical="center" wrapText="1"/>
    </xf>
    <xf numFmtId="0" fontId="21" fillId="0" borderId="5" xfId="0" applyFont="1" applyBorder="1" applyAlignment="1" applyProtection="1">
      <alignment horizontal="center" vertical="center" textRotation="90"/>
    </xf>
    <xf numFmtId="0" fontId="21" fillId="0" borderId="5" xfId="0" applyFont="1" applyBorder="1" applyAlignment="1" applyProtection="1">
      <alignment horizontal="center" vertical="center" textRotation="90"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hi.de/informatik/studiengaenge/kuenstliche-intelligenz-b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4373E-75B3-DA4C-A0D2-F20A1623D60C}">
  <sheetPr codeName="Sheet1">
    <pageSetUpPr fitToPage="1"/>
  </sheetPr>
  <dimension ref="A2:K159"/>
  <sheetViews>
    <sheetView showGridLines="0" tabSelected="1" zoomScale="115" zoomScaleNormal="115" workbookViewId="0">
      <selection activeCell="D10" sqref="D10:G10"/>
    </sheetView>
  </sheetViews>
  <sheetFormatPr baseColWidth="10" defaultColWidth="10.875" defaultRowHeight="15.75" x14ac:dyDescent="0.25"/>
  <cols>
    <col min="1" max="1" width="10.875" style="1"/>
    <col min="2" max="2" width="6.5" style="1" customWidth="1"/>
    <col min="3" max="3" width="32.5" style="1" customWidth="1"/>
    <col min="4" max="4" width="8.875" style="1" customWidth="1"/>
    <col min="5" max="5" width="12.875" style="1" customWidth="1"/>
    <col min="6" max="6" width="34.375" style="1" customWidth="1"/>
    <col min="7" max="7" width="20.375" style="1" customWidth="1"/>
    <col min="8" max="9" width="10.875" style="1"/>
    <col min="10" max="10" width="12.875" style="1" customWidth="1"/>
    <col min="11" max="16384" width="10.875" style="1"/>
  </cols>
  <sheetData>
    <row r="2" spans="1:9" s="34" customFormat="1" ht="24" customHeight="1" x14ac:dyDescent="0.25">
      <c r="A2" s="51"/>
      <c r="B2" s="103" t="s">
        <v>78</v>
      </c>
      <c r="C2" s="103"/>
      <c r="D2" s="103"/>
      <c r="E2" s="103"/>
      <c r="F2" s="103"/>
      <c r="G2" s="103"/>
      <c r="H2" s="104"/>
      <c r="I2" s="105"/>
    </row>
    <row r="3" spans="1:9" s="34" customFormat="1" ht="24" customHeight="1" x14ac:dyDescent="0.25">
      <c r="A3" s="51"/>
      <c r="B3" s="103" t="s">
        <v>109</v>
      </c>
      <c r="C3" s="105"/>
      <c r="D3" s="105"/>
      <c r="E3" s="105"/>
      <c r="F3" s="105"/>
      <c r="G3" s="105"/>
      <c r="H3" s="105"/>
      <c r="I3" s="105"/>
    </row>
    <row r="4" spans="1:9" x14ac:dyDescent="0.25">
      <c r="B4" s="2"/>
      <c r="C4" s="2"/>
      <c r="D4" s="2"/>
      <c r="E4" s="2"/>
      <c r="F4" s="2"/>
      <c r="G4" s="2"/>
      <c r="H4" s="2"/>
    </row>
    <row r="5" spans="1:9" ht="27" customHeight="1" x14ac:dyDescent="0.25">
      <c r="B5" s="106" t="s">
        <v>0</v>
      </c>
      <c r="C5" s="107"/>
      <c r="D5" s="107"/>
      <c r="E5" s="107"/>
      <c r="F5" s="107"/>
      <c r="G5" s="107"/>
      <c r="H5" s="107"/>
      <c r="I5" s="108"/>
    </row>
    <row r="6" spans="1:9" x14ac:dyDescent="0.25">
      <c r="B6" s="14"/>
      <c r="C6" s="14"/>
      <c r="D6" s="14"/>
      <c r="E6" s="14"/>
      <c r="F6" s="14"/>
      <c r="G6" s="14"/>
      <c r="H6" s="14"/>
      <c r="I6" s="14"/>
    </row>
    <row r="7" spans="1:9" x14ac:dyDescent="0.25">
      <c r="B7" s="12"/>
      <c r="C7" s="12"/>
      <c r="D7" s="12"/>
      <c r="E7" s="12"/>
      <c r="F7" s="12"/>
      <c r="G7" s="109" t="s">
        <v>108</v>
      </c>
      <c r="H7" s="110"/>
      <c r="I7" s="110"/>
    </row>
    <row r="8" spans="1:9" x14ac:dyDescent="0.25">
      <c r="B8" s="91" t="s">
        <v>79</v>
      </c>
      <c r="C8" s="91"/>
      <c r="D8" s="91"/>
      <c r="E8" s="91"/>
      <c r="F8" s="91"/>
      <c r="G8" s="91"/>
      <c r="H8" s="91"/>
      <c r="I8" s="91"/>
    </row>
    <row r="9" spans="1:9" x14ac:dyDescent="0.25">
      <c r="B9" s="32"/>
      <c r="C9" s="32"/>
      <c r="D9" s="32"/>
      <c r="E9" s="32"/>
      <c r="F9" s="32"/>
      <c r="G9" s="32"/>
      <c r="H9" s="32"/>
      <c r="I9" s="32"/>
    </row>
    <row r="10" spans="1:9" ht="26.1" customHeight="1" x14ac:dyDescent="0.25">
      <c r="B10" s="80" t="s">
        <v>88</v>
      </c>
      <c r="C10" s="81"/>
      <c r="D10" s="82"/>
      <c r="E10" s="83"/>
      <c r="F10" s="83"/>
      <c r="G10" s="84"/>
    </row>
    <row r="11" spans="1:9" ht="26.1" customHeight="1" x14ac:dyDescent="0.25">
      <c r="B11" s="80" t="s">
        <v>89</v>
      </c>
      <c r="C11" s="81"/>
      <c r="D11" s="82"/>
      <c r="E11" s="83"/>
      <c r="F11" s="83"/>
      <c r="G11" s="84"/>
    </row>
    <row r="12" spans="1:9" ht="26.1" customHeight="1" x14ac:dyDescent="0.25">
      <c r="B12" s="80" t="s">
        <v>90</v>
      </c>
      <c r="C12" s="81"/>
      <c r="D12" s="82"/>
      <c r="E12" s="83"/>
      <c r="F12" s="83"/>
      <c r="G12" s="84"/>
    </row>
    <row r="13" spans="1:9" ht="26.1" customHeight="1" x14ac:dyDescent="0.25">
      <c r="B13" s="80" t="s">
        <v>91</v>
      </c>
      <c r="C13" s="81"/>
      <c r="D13" s="82"/>
      <c r="E13" s="83"/>
      <c r="F13" s="83"/>
      <c r="G13" s="84"/>
    </row>
    <row r="14" spans="1:9" ht="26.1" customHeight="1" x14ac:dyDescent="0.25">
      <c r="B14" s="78"/>
      <c r="C14" s="78"/>
      <c r="D14" s="78"/>
      <c r="E14" s="78"/>
      <c r="F14" s="78"/>
      <c r="G14" s="78"/>
    </row>
    <row r="15" spans="1:9" x14ac:dyDescent="0.25">
      <c r="B15" s="79"/>
      <c r="C15" s="79"/>
      <c r="D15" s="79"/>
      <c r="E15" s="79"/>
      <c r="F15" s="79"/>
      <c r="G15" s="79"/>
      <c r="H15" s="3"/>
    </row>
    <row r="16" spans="1:9" ht="26.1" customHeight="1" x14ac:dyDescent="0.25">
      <c r="B16" s="113" t="s">
        <v>80</v>
      </c>
      <c r="C16" s="114"/>
      <c r="D16" s="114"/>
      <c r="E16" s="114"/>
      <c r="F16" s="114"/>
      <c r="G16" s="114"/>
      <c r="H16" s="114"/>
    </row>
    <row r="17" spans="2:11" ht="26.1" customHeight="1" x14ac:dyDescent="0.25">
      <c r="B17" s="80" t="s">
        <v>81</v>
      </c>
      <c r="C17" s="81"/>
      <c r="D17" s="82"/>
      <c r="E17" s="83"/>
      <c r="F17" s="83"/>
      <c r="G17" s="84"/>
    </row>
    <row r="18" spans="2:11" ht="26.1" customHeight="1" x14ac:dyDescent="0.25">
      <c r="B18" s="80" t="s">
        <v>82</v>
      </c>
      <c r="C18" s="81"/>
      <c r="D18" s="82"/>
      <c r="E18" s="83"/>
      <c r="F18" s="83"/>
      <c r="G18" s="84"/>
    </row>
    <row r="19" spans="2:11" ht="26.1" customHeight="1" x14ac:dyDescent="0.25">
      <c r="B19" s="4" t="s">
        <v>83</v>
      </c>
      <c r="C19" s="5"/>
      <c r="D19" s="115"/>
      <c r="E19" s="116"/>
      <c r="F19" s="116"/>
      <c r="G19" s="117"/>
      <c r="H19" s="6"/>
    </row>
    <row r="20" spans="2:11" ht="26.1" customHeight="1" x14ac:dyDescent="0.25">
      <c r="B20" s="80" t="s">
        <v>84</v>
      </c>
      <c r="C20" s="81"/>
      <c r="D20" s="85"/>
      <c r="E20" s="86"/>
      <c r="F20" s="118" t="s">
        <v>93</v>
      </c>
      <c r="G20" s="119"/>
      <c r="H20" s="111" t="s">
        <v>92</v>
      </c>
      <c r="I20" s="112"/>
    </row>
    <row r="21" spans="2:11" ht="26.1" customHeight="1" x14ac:dyDescent="0.25">
      <c r="B21" s="80" t="s">
        <v>85</v>
      </c>
      <c r="C21" s="81"/>
      <c r="D21" s="85"/>
      <c r="E21" s="86"/>
      <c r="F21" s="86"/>
      <c r="G21" s="87"/>
    </row>
    <row r="22" spans="2:11" ht="26.1" customHeight="1" x14ac:dyDescent="0.25">
      <c r="B22" s="80" t="s">
        <v>86</v>
      </c>
      <c r="C22" s="81"/>
      <c r="D22" s="85"/>
      <c r="E22" s="86"/>
      <c r="F22" s="86"/>
      <c r="G22" s="87"/>
    </row>
    <row r="23" spans="2:11" ht="26.1" customHeight="1" x14ac:dyDescent="0.25">
      <c r="B23" s="80" t="s">
        <v>87</v>
      </c>
      <c r="C23" s="81"/>
      <c r="D23" s="88">
        <v>1</v>
      </c>
      <c r="E23" s="89"/>
      <c r="F23" s="89"/>
      <c r="G23" s="90"/>
    </row>
    <row r="24" spans="2:11" ht="50.1" customHeight="1" x14ac:dyDescent="0.25">
      <c r="B24" s="7"/>
      <c r="C24" s="8"/>
      <c r="D24" s="9"/>
      <c r="E24" s="10"/>
      <c r="F24" s="10"/>
      <c r="G24" s="10"/>
    </row>
    <row r="25" spans="2:11" x14ac:dyDescent="0.25">
      <c r="B25" s="91" t="s">
        <v>94</v>
      </c>
      <c r="C25" s="92"/>
      <c r="D25" s="92"/>
      <c r="E25" s="92"/>
      <c r="F25" s="92"/>
      <c r="G25" s="92"/>
      <c r="H25" s="92"/>
      <c r="I25" s="92"/>
    </row>
    <row r="26" spans="2:11" ht="63" customHeight="1" x14ac:dyDescent="0.25">
      <c r="B26" s="93" t="s">
        <v>19</v>
      </c>
      <c r="C26" s="94"/>
      <c r="D26" s="94"/>
      <c r="E26" s="94"/>
      <c r="F26" s="94"/>
      <c r="G26" s="94"/>
      <c r="H26" s="94"/>
      <c r="I26" s="95"/>
    </row>
    <row r="27" spans="2:11" ht="15.75" customHeight="1" x14ac:dyDescent="0.25">
      <c r="B27" s="101" t="s">
        <v>111</v>
      </c>
      <c r="C27" s="101"/>
      <c r="D27" s="101"/>
      <c r="E27" s="101"/>
      <c r="F27" s="101"/>
      <c r="G27" s="57"/>
      <c r="H27" s="54"/>
      <c r="I27" s="55"/>
      <c r="K27" s="56"/>
    </row>
    <row r="28" spans="2:11" ht="15.75" customHeight="1" x14ac:dyDescent="0.25">
      <c r="B28" s="102" t="s">
        <v>110</v>
      </c>
      <c r="C28" s="102"/>
      <c r="D28" s="102"/>
      <c r="E28" s="102"/>
      <c r="F28" s="102"/>
      <c r="G28" s="57"/>
      <c r="H28" s="54"/>
      <c r="I28" s="55"/>
      <c r="K28" s="56"/>
    </row>
    <row r="29" spans="2:11" x14ac:dyDescent="0.25">
      <c r="B29" s="11"/>
      <c r="C29" s="11"/>
      <c r="D29" s="11"/>
      <c r="E29" s="13"/>
      <c r="F29" s="13"/>
      <c r="G29" s="13"/>
      <c r="H29" s="13"/>
      <c r="I29" s="14"/>
    </row>
    <row r="30" spans="2:11" x14ac:dyDescent="0.25">
      <c r="B30" s="96" t="s">
        <v>95</v>
      </c>
      <c r="C30" s="96"/>
      <c r="D30" s="96"/>
      <c r="E30" s="97"/>
      <c r="F30" s="97"/>
      <c r="G30" s="97"/>
      <c r="H30" s="97"/>
      <c r="I30" s="92"/>
    </row>
    <row r="32" spans="2:11" ht="57.75" x14ac:dyDescent="0.25">
      <c r="B32" s="100" t="s">
        <v>112</v>
      </c>
      <c r="C32" s="100"/>
      <c r="D32" s="98" t="s">
        <v>77</v>
      </c>
      <c r="E32" s="99"/>
      <c r="F32" s="99"/>
      <c r="G32" s="17" t="s">
        <v>1</v>
      </c>
      <c r="H32" s="18" t="s">
        <v>7</v>
      </c>
      <c r="I32" s="18" t="s">
        <v>76</v>
      </c>
      <c r="J32" s="18" t="s">
        <v>40</v>
      </c>
      <c r="K32" s="18" t="s">
        <v>41</v>
      </c>
    </row>
    <row r="33" spans="2:11" ht="15.95" customHeight="1" x14ac:dyDescent="0.25">
      <c r="B33" s="141" t="s">
        <v>55</v>
      </c>
      <c r="C33" s="64" t="s">
        <v>66</v>
      </c>
      <c r="D33" s="58"/>
      <c r="E33" s="59"/>
      <c r="F33" s="60"/>
      <c r="G33" s="15"/>
      <c r="H33" s="16">
        <f t="shared" ref="H33:H64" si="0">G33*$D$23</f>
        <v>0</v>
      </c>
      <c r="I33" s="67">
        <f>IF(SUM(H33:H38)&gt;7,7,SUM(H33:H38))</f>
        <v>0</v>
      </c>
      <c r="J33" s="67">
        <v>6</v>
      </c>
      <c r="K33" s="67">
        <f>I33*J33</f>
        <v>0</v>
      </c>
    </row>
    <row r="34" spans="2:11" x14ac:dyDescent="0.25">
      <c r="B34" s="141"/>
      <c r="C34" s="65"/>
      <c r="D34" s="58"/>
      <c r="E34" s="59"/>
      <c r="F34" s="60"/>
      <c r="G34" s="15"/>
      <c r="H34" s="16">
        <f t="shared" si="0"/>
        <v>0</v>
      </c>
      <c r="I34" s="66"/>
      <c r="J34" s="66"/>
      <c r="K34" s="66"/>
    </row>
    <row r="35" spans="2:11" x14ac:dyDescent="0.25">
      <c r="B35" s="141"/>
      <c r="C35" s="66"/>
      <c r="D35" s="58"/>
      <c r="E35" s="59"/>
      <c r="F35" s="60"/>
      <c r="G35" s="15"/>
      <c r="H35" s="16">
        <f t="shared" si="0"/>
        <v>0</v>
      </c>
      <c r="I35" s="66"/>
      <c r="J35" s="66"/>
      <c r="K35" s="66"/>
    </row>
    <row r="36" spans="2:11" x14ac:dyDescent="0.25">
      <c r="B36" s="141"/>
      <c r="C36" s="19" t="s">
        <v>4</v>
      </c>
      <c r="D36" s="58"/>
      <c r="E36" s="59"/>
      <c r="F36" s="60"/>
      <c r="G36" s="15"/>
      <c r="H36" s="16">
        <f t="shared" si="0"/>
        <v>0</v>
      </c>
      <c r="I36" s="66"/>
      <c r="J36" s="66"/>
      <c r="K36" s="66"/>
    </row>
    <row r="37" spans="2:11" x14ac:dyDescent="0.25">
      <c r="B37" s="141"/>
      <c r="C37" s="33" t="s">
        <v>21</v>
      </c>
      <c r="D37" s="58"/>
      <c r="E37" s="59"/>
      <c r="F37" s="60"/>
      <c r="G37" s="15"/>
      <c r="H37" s="16">
        <f t="shared" si="0"/>
        <v>0</v>
      </c>
      <c r="I37" s="66"/>
      <c r="J37" s="66"/>
      <c r="K37" s="66"/>
    </row>
    <row r="38" spans="2:11" ht="15.95" customHeight="1" x14ac:dyDescent="0.25">
      <c r="B38" s="141"/>
      <c r="C38" s="33" t="s">
        <v>22</v>
      </c>
      <c r="D38" s="58"/>
      <c r="E38" s="59"/>
      <c r="F38" s="60"/>
      <c r="G38" s="15"/>
      <c r="H38" s="16">
        <f t="shared" si="0"/>
        <v>0</v>
      </c>
      <c r="I38" s="76"/>
      <c r="J38" s="76"/>
      <c r="K38" s="76"/>
    </row>
    <row r="39" spans="2:11" ht="15.95" customHeight="1" x14ac:dyDescent="0.25">
      <c r="B39" s="141"/>
      <c r="C39" s="64" t="s">
        <v>67</v>
      </c>
      <c r="D39" s="58"/>
      <c r="E39" s="59"/>
      <c r="F39" s="60"/>
      <c r="G39" s="15"/>
      <c r="H39" s="16">
        <f t="shared" si="0"/>
        <v>0</v>
      </c>
      <c r="I39" s="67">
        <f>IF(SUM(H39:H44)&gt;7,7,SUM(H39:H44))</f>
        <v>0</v>
      </c>
      <c r="J39" s="67">
        <v>6</v>
      </c>
      <c r="K39" s="67">
        <f>I39*J39</f>
        <v>0</v>
      </c>
    </row>
    <row r="40" spans="2:11" x14ac:dyDescent="0.25">
      <c r="B40" s="141"/>
      <c r="C40" s="65"/>
      <c r="D40" s="58"/>
      <c r="E40" s="59"/>
      <c r="F40" s="60"/>
      <c r="G40" s="15"/>
      <c r="H40" s="16">
        <f t="shared" si="0"/>
        <v>0</v>
      </c>
      <c r="I40" s="66"/>
      <c r="J40" s="66"/>
      <c r="K40" s="66"/>
    </row>
    <row r="41" spans="2:11" x14ac:dyDescent="0.25">
      <c r="B41" s="141"/>
      <c r="C41" s="65"/>
      <c r="D41" s="58"/>
      <c r="E41" s="59"/>
      <c r="F41" s="60"/>
      <c r="G41" s="15"/>
      <c r="H41" s="16">
        <f t="shared" si="0"/>
        <v>0</v>
      </c>
      <c r="I41" s="66"/>
      <c r="J41" s="66"/>
      <c r="K41" s="66"/>
    </row>
    <row r="42" spans="2:11" x14ac:dyDescent="0.25">
      <c r="B42" s="141"/>
      <c r="C42" s="19" t="s">
        <v>4</v>
      </c>
      <c r="D42" s="58"/>
      <c r="E42" s="59"/>
      <c r="F42" s="60"/>
      <c r="G42" s="15"/>
      <c r="H42" s="16">
        <f t="shared" si="0"/>
        <v>0</v>
      </c>
      <c r="I42" s="66"/>
      <c r="J42" s="66"/>
      <c r="K42" s="66"/>
    </row>
    <row r="43" spans="2:11" x14ac:dyDescent="0.25">
      <c r="B43" s="141"/>
      <c r="C43" s="33" t="s">
        <v>23</v>
      </c>
      <c r="D43" s="58"/>
      <c r="E43" s="59"/>
      <c r="F43" s="60"/>
      <c r="G43" s="15"/>
      <c r="H43" s="16">
        <f t="shared" si="0"/>
        <v>0</v>
      </c>
      <c r="I43" s="66"/>
      <c r="J43" s="66"/>
      <c r="K43" s="66"/>
    </row>
    <row r="44" spans="2:11" x14ac:dyDescent="0.25">
      <c r="B44" s="141"/>
      <c r="C44" s="33" t="s">
        <v>24</v>
      </c>
      <c r="D44" s="58"/>
      <c r="E44" s="59"/>
      <c r="F44" s="60"/>
      <c r="G44" s="15"/>
      <c r="H44" s="16">
        <f t="shared" si="0"/>
        <v>0</v>
      </c>
      <c r="I44" s="76"/>
      <c r="J44" s="66"/>
      <c r="K44" s="76"/>
    </row>
    <row r="45" spans="2:11" ht="15.95" customHeight="1" x14ac:dyDescent="0.25">
      <c r="B45" s="141" t="s">
        <v>54</v>
      </c>
      <c r="C45" s="64" t="s">
        <v>68</v>
      </c>
      <c r="D45" s="58"/>
      <c r="E45" s="59"/>
      <c r="F45" s="60"/>
      <c r="G45" s="15"/>
      <c r="H45" s="16">
        <f t="shared" si="0"/>
        <v>0</v>
      </c>
      <c r="I45" s="67">
        <f>IF(SUM(H45:H50)&gt;7,7,SUM(H45:H50))</f>
        <v>0</v>
      </c>
      <c r="J45" s="67">
        <v>4</v>
      </c>
      <c r="K45" s="67">
        <f>I45*J45</f>
        <v>0</v>
      </c>
    </row>
    <row r="46" spans="2:11" x14ac:dyDescent="0.25">
      <c r="B46" s="141"/>
      <c r="C46" s="77"/>
      <c r="D46" s="58"/>
      <c r="E46" s="59"/>
      <c r="F46" s="60"/>
      <c r="G46" s="15"/>
      <c r="H46" s="16">
        <f t="shared" si="0"/>
        <v>0</v>
      </c>
      <c r="I46" s="66"/>
      <c r="J46" s="66"/>
      <c r="K46" s="66"/>
    </row>
    <row r="47" spans="2:11" x14ac:dyDescent="0.25">
      <c r="B47" s="141"/>
      <c r="C47" s="77"/>
      <c r="D47" s="58"/>
      <c r="E47" s="59"/>
      <c r="F47" s="60"/>
      <c r="G47" s="15"/>
      <c r="H47" s="16">
        <f t="shared" si="0"/>
        <v>0</v>
      </c>
      <c r="I47" s="66"/>
      <c r="J47" s="66"/>
      <c r="K47" s="66"/>
    </row>
    <row r="48" spans="2:11" x14ac:dyDescent="0.25">
      <c r="B48" s="141"/>
      <c r="C48" s="19" t="s">
        <v>4</v>
      </c>
      <c r="D48" s="58"/>
      <c r="E48" s="59"/>
      <c r="F48" s="60"/>
      <c r="G48" s="15"/>
      <c r="H48" s="16">
        <f t="shared" si="0"/>
        <v>0</v>
      </c>
      <c r="I48" s="66"/>
      <c r="J48" s="66"/>
      <c r="K48" s="66"/>
    </row>
    <row r="49" spans="2:11" x14ac:dyDescent="0.25">
      <c r="B49" s="141"/>
      <c r="C49" s="46" t="s">
        <v>25</v>
      </c>
      <c r="D49" s="58"/>
      <c r="E49" s="59"/>
      <c r="F49" s="60"/>
      <c r="G49" s="15"/>
      <c r="H49" s="16">
        <f t="shared" si="0"/>
        <v>0</v>
      </c>
      <c r="I49" s="66"/>
      <c r="J49" s="66"/>
      <c r="K49" s="66"/>
    </row>
    <row r="50" spans="2:11" x14ac:dyDescent="0.25">
      <c r="B50" s="141"/>
      <c r="C50" s="46" t="s">
        <v>26</v>
      </c>
      <c r="D50" s="58"/>
      <c r="E50" s="59"/>
      <c r="F50" s="60"/>
      <c r="G50" s="15"/>
      <c r="H50" s="16">
        <f t="shared" si="0"/>
        <v>0</v>
      </c>
      <c r="I50" s="76"/>
      <c r="J50" s="76"/>
      <c r="K50" s="76"/>
    </row>
    <row r="51" spans="2:11" x14ac:dyDescent="0.25">
      <c r="B51" s="141"/>
      <c r="C51" s="64" t="s">
        <v>75</v>
      </c>
      <c r="D51" s="58"/>
      <c r="E51" s="120"/>
      <c r="F51" s="121"/>
      <c r="G51" s="15"/>
      <c r="H51" s="16">
        <f t="shared" si="0"/>
        <v>0</v>
      </c>
      <c r="I51" s="67">
        <f>IF(SUM(H51:H56)&gt;7,7,SUM(H51:H56))</f>
        <v>0</v>
      </c>
      <c r="J51" s="67">
        <v>4</v>
      </c>
      <c r="K51" s="67">
        <f>I51*J51</f>
        <v>0</v>
      </c>
    </row>
    <row r="52" spans="2:11" x14ac:dyDescent="0.25">
      <c r="B52" s="141"/>
      <c r="C52" s="77"/>
      <c r="D52" s="58"/>
      <c r="E52" s="120"/>
      <c r="F52" s="121"/>
      <c r="G52" s="15"/>
      <c r="H52" s="16">
        <f t="shared" si="0"/>
        <v>0</v>
      </c>
      <c r="I52" s="66"/>
      <c r="J52" s="68"/>
      <c r="K52" s="66"/>
    </row>
    <row r="53" spans="2:11" x14ac:dyDescent="0.25">
      <c r="B53" s="141"/>
      <c r="C53" s="77"/>
      <c r="D53" s="58"/>
      <c r="E53" s="59"/>
      <c r="F53" s="60"/>
      <c r="G53" s="15"/>
      <c r="H53" s="16">
        <f t="shared" si="0"/>
        <v>0</v>
      </c>
      <c r="I53" s="66"/>
      <c r="J53" s="66"/>
      <c r="K53" s="66"/>
    </row>
    <row r="54" spans="2:11" x14ac:dyDescent="0.25">
      <c r="B54" s="141"/>
      <c r="C54" s="19" t="s">
        <v>4</v>
      </c>
      <c r="D54" s="58"/>
      <c r="E54" s="59"/>
      <c r="F54" s="60"/>
      <c r="G54" s="15"/>
      <c r="H54" s="16">
        <f t="shared" si="0"/>
        <v>0</v>
      </c>
      <c r="I54" s="66"/>
      <c r="J54" s="66"/>
      <c r="K54" s="66"/>
    </row>
    <row r="55" spans="2:11" x14ac:dyDescent="0.25">
      <c r="B55" s="141"/>
      <c r="C55" s="33" t="s">
        <v>103</v>
      </c>
      <c r="D55" s="58"/>
      <c r="E55" s="59"/>
      <c r="F55" s="60"/>
      <c r="G55" s="15"/>
      <c r="H55" s="16">
        <f t="shared" si="0"/>
        <v>0</v>
      </c>
      <c r="I55" s="66"/>
      <c r="J55" s="66"/>
      <c r="K55" s="66"/>
    </row>
    <row r="56" spans="2:11" x14ac:dyDescent="0.25">
      <c r="B56" s="141"/>
      <c r="C56" s="33" t="s">
        <v>104</v>
      </c>
      <c r="D56" s="58"/>
      <c r="E56" s="59"/>
      <c r="F56" s="60"/>
      <c r="G56" s="15"/>
      <c r="H56" s="16">
        <f t="shared" si="0"/>
        <v>0</v>
      </c>
      <c r="I56" s="76"/>
      <c r="J56" s="76"/>
      <c r="K56" s="76"/>
    </row>
    <row r="57" spans="2:11" ht="15.95" customHeight="1" x14ac:dyDescent="0.25">
      <c r="B57" s="141" t="s">
        <v>56</v>
      </c>
      <c r="C57" s="64" t="s">
        <v>69</v>
      </c>
      <c r="D57" s="58"/>
      <c r="E57" s="59"/>
      <c r="F57" s="60"/>
      <c r="G57" s="15"/>
      <c r="H57" s="16">
        <f t="shared" si="0"/>
        <v>0</v>
      </c>
      <c r="I57" s="67">
        <f>IF(SUM(H57:H62)&gt;7,7,SUM(H57:H62))</f>
        <v>0</v>
      </c>
      <c r="J57" s="67">
        <v>4</v>
      </c>
      <c r="K57" s="67">
        <f>I57*J57</f>
        <v>0</v>
      </c>
    </row>
    <row r="58" spans="2:11" x14ac:dyDescent="0.25">
      <c r="B58" s="141"/>
      <c r="C58" s="77"/>
      <c r="D58" s="58"/>
      <c r="E58" s="59"/>
      <c r="F58" s="60"/>
      <c r="G58" s="15"/>
      <c r="H58" s="16">
        <f t="shared" si="0"/>
        <v>0</v>
      </c>
      <c r="I58" s="66"/>
      <c r="J58" s="66"/>
      <c r="K58" s="66"/>
    </row>
    <row r="59" spans="2:11" x14ac:dyDescent="0.25">
      <c r="B59" s="141"/>
      <c r="C59" s="77"/>
      <c r="D59" s="58"/>
      <c r="E59" s="59"/>
      <c r="F59" s="60"/>
      <c r="G59" s="15"/>
      <c r="H59" s="16">
        <f t="shared" si="0"/>
        <v>0</v>
      </c>
      <c r="I59" s="66"/>
      <c r="J59" s="66"/>
      <c r="K59" s="66"/>
    </row>
    <row r="60" spans="2:11" x14ac:dyDescent="0.25">
      <c r="B60" s="141"/>
      <c r="C60" s="19" t="s">
        <v>4</v>
      </c>
      <c r="D60" s="58"/>
      <c r="E60" s="59"/>
      <c r="F60" s="60"/>
      <c r="G60" s="15"/>
      <c r="H60" s="16">
        <f t="shared" si="0"/>
        <v>0</v>
      </c>
      <c r="I60" s="66"/>
      <c r="J60" s="66"/>
      <c r="K60" s="66"/>
    </row>
    <row r="61" spans="2:11" x14ac:dyDescent="0.25">
      <c r="B61" s="141"/>
      <c r="C61" s="33" t="s">
        <v>27</v>
      </c>
      <c r="D61" s="58"/>
      <c r="E61" s="59"/>
      <c r="F61" s="60"/>
      <c r="G61" s="15"/>
      <c r="H61" s="16">
        <f t="shared" si="0"/>
        <v>0</v>
      </c>
      <c r="I61" s="66"/>
      <c r="J61" s="66"/>
      <c r="K61" s="66"/>
    </row>
    <row r="62" spans="2:11" ht="22.5" x14ac:dyDescent="0.25">
      <c r="B62" s="141"/>
      <c r="C62" s="33" t="s">
        <v>28</v>
      </c>
      <c r="D62" s="58"/>
      <c r="E62" s="59"/>
      <c r="F62" s="60"/>
      <c r="G62" s="15"/>
      <c r="H62" s="16">
        <f t="shared" si="0"/>
        <v>0</v>
      </c>
      <c r="I62" s="76"/>
      <c r="J62" s="76"/>
      <c r="K62" s="76"/>
    </row>
    <row r="63" spans="2:11" ht="15.95" customHeight="1" x14ac:dyDescent="0.25">
      <c r="B63" s="141"/>
      <c r="C63" s="64" t="s">
        <v>70</v>
      </c>
      <c r="D63" s="58"/>
      <c r="E63" s="59"/>
      <c r="F63" s="60"/>
      <c r="G63" s="15"/>
      <c r="H63" s="16">
        <f t="shared" si="0"/>
        <v>0</v>
      </c>
      <c r="I63" s="67">
        <f>IF(SUM(H63:H68)&gt;7,7,SUM(H63:H68))</f>
        <v>0</v>
      </c>
      <c r="J63" s="67">
        <v>4</v>
      </c>
      <c r="K63" s="67">
        <f>I63*J63</f>
        <v>0</v>
      </c>
    </row>
    <row r="64" spans="2:11" x14ac:dyDescent="0.25">
      <c r="B64" s="141"/>
      <c r="C64" s="77"/>
      <c r="D64" s="58"/>
      <c r="E64" s="59"/>
      <c r="F64" s="60"/>
      <c r="G64" s="15"/>
      <c r="H64" s="16">
        <f t="shared" si="0"/>
        <v>0</v>
      </c>
      <c r="I64" s="66"/>
      <c r="J64" s="66"/>
      <c r="K64" s="66"/>
    </row>
    <row r="65" spans="2:11" x14ac:dyDescent="0.25">
      <c r="B65" s="141"/>
      <c r="C65" s="77"/>
      <c r="D65" s="58"/>
      <c r="E65" s="59"/>
      <c r="F65" s="60"/>
      <c r="G65" s="15"/>
      <c r="H65" s="16">
        <f t="shared" ref="H65:H90" si="1">G65*$D$23</f>
        <v>0</v>
      </c>
      <c r="I65" s="66"/>
      <c r="J65" s="66"/>
      <c r="K65" s="66"/>
    </row>
    <row r="66" spans="2:11" x14ac:dyDescent="0.25">
      <c r="B66" s="141"/>
      <c r="C66" s="19" t="s">
        <v>4</v>
      </c>
      <c r="D66" s="58"/>
      <c r="E66" s="59"/>
      <c r="F66" s="60"/>
      <c r="G66" s="15"/>
      <c r="H66" s="16">
        <f t="shared" si="1"/>
        <v>0</v>
      </c>
      <c r="I66" s="66"/>
      <c r="J66" s="66"/>
      <c r="K66" s="66"/>
    </row>
    <row r="67" spans="2:11" x14ac:dyDescent="0.25">
      <c r="B67" s="141"/>
      <c r="C67" s="46" t="s">
        <v>30</v>
      </c>
      <c r="D67" s="58"/>
      <c r="E67" s="59"/>
      <c r="F67" s="60"/>
      <c r="G67" s="15"/>
      <c r="H67" s="16">
        <f t="shared" si="1"/>
        <v>0</v>
      </c>
      <c r="I67" s="66"/>
      <c r="J67" s="66"/>
      <c r="K67" s="66"/>
    </row>
    <row r="68" spans="2:11" ht="22.5" x14ac:dyDescent="0.25">
      <c r="B68" s="141"/>
      <c r="C68" s="46" t="s">
        <v>29</v>
      </c>
      <c r="D68" s="58"/>
      <c r="E68" s="59"/>
      <c r="F68" s="60"/>
      <c r="G68" s="15"/>
      <c r="H68" s="16">
        <f t="shared" si="1"/>
        <v>0</v>
      </c>
      <c r="I68" s="76"/>
      <c r="J68" s="76"/>
      <c r="K68" s="76"/>
    </row>
    <row r="69" spans="2:11" ht="15.95" customHeight="1" x14ac:dyDescent="0.25">
      <c r="B69" s="141" t="s">
        <v>57</v>
      </c>
      <c r="C69" s="122" t="s">
        <v>105</v>
      </c>
      <c r="D69" s="58"/>
      <c r="E69" s="59"/>
      <c r="F69" s="60"/>
      <c r="G69" s="15"/>
      <c r="H69" s="16">
        <f t="shared" si="1"/>
        <v>0</v>
      </c>
      <c r="I69" s="67">
        <f>IF(SUM(H69:H73)&gt;5,5,SUM(H69:H73))</f>
        <v>0</v>
      </c>
      <c r="J69" s="67">
        <v>5</v>
      </c>
      <c r="K69" s="67">
        <f>I69*J69</f>
        <v>0</v>
      </c>
    </row>
    <row r="70" spans="2:11" x14ac:dyDescent="0.25">
      <c r="B70" s="141"/>
      <c r="C70" s="77"/>
      <c r="D70" s="58"/>
      <c r="E70" s="59"/>
      <c r="F70" s="60"/>
      <c r="G70" s="15"/>
      <c r="H70" s="16">
        <f t="shared" si="1"/>
        <v>0</v>
      </c>
      <c r="I70" s="66"/>
      <c r="J70" s="66"/>
      <c r="K70" s="66"/>
    </row>
    <row r="71" spans="2:11" x14ac:dyDescent="0.25">
      <c r="B71" s="141"/>
      <c r="C71" s="77"/>
      <c r="D71" s="58"/>
      <c r="E71" s="59"/>
      <c r="F71" s="60"/>
      <c r="G71" s="15"/>
      <c r="H71" s="16">
        <f t="shared" si="1"/>
        <v>0</v>
      </c>
      <c r="I71" s="66"/>
      <c r="J71" s="66"/>
      <c r="K71" s="66"/>
    </row>
    <row r="72" spans="2:11" x14ac:dyDescent="0.25">
      <c r="B72" s="141"/>
      <c r="C72" s="19" t="s">
        <v>44</v>
      </c>
      <c r="D72" s="58"/>
      <c r="E72" s="59"/>
      <c r="F72" s="60"/>
      <c r="G72" s="15"/>
      <c r="H72" s="16">
        <f t="shared" si="1"/>
        <v>0</v>
      </c>
      <c r="I72" s="66"/>
      <c r="J72" s="66"/>
      <c r="K72" s="66"/>
    </row>
    <row r="73" spans="2:11" x14ac:dyDescent="0.25">
      <c r="B73" s="141"/>
      <c r="C73" s="46" t="s">
        <v>31</v>
      </c>
      <c r="D73" s="58"/>
      <c r="E73" s="59"/>
      <c r="F73" s="60"/>
      <c r="G73" s="15"/>
      <c r="H73" s="16">
        <f t="shared" si="1"/>
        <v>0</v>
      </c>
      <c r="I73" s="66"/>
      <c r="J73" s="66"/>
      <c r="K73" s="66"/>
    </row>
    <row r="74" spans="2:11" ht="15.95" customHeight="1" x14ac:dyDescent="0.25">
      <c r="B74" s="123" t="s">
        <v>58</v>
      </c>
      <c r="C74" s="64" t="s">
        <v>71</v>
      </c>
      <c r="D74" s="58"/>
      <c r="E74" s="59"/>
      <c r="F74" s="60"/>
      <c r="G74" s="15"/>
      <c r="H74" s="16">
        <f t="shared" si="1"/>
        <v>0</v>
      </c>
      <c r="I74" s="67">
        <f>IF(SUM(H74:H79)&gt;7,7,SUM(H74:H79))</f>
        <v>0</v>
      </c>
      <c r="J74" s="67">
        <v>9</v>
      </c>
      <c r="K74" s="67">
        <f>I74*J74</f>
        <v>0</v>
      </c>
    </row>
    <row r="75" spans="2:11" x14ac:dyDescent="0.25">
      <c r="B75" s="124"/>
      <c r="C75" s="77"/>
      <c r="D75" s="58"/>
      <c r="E75" s="59"/>
      <c r="F75" s="60"/>
      <c r="G75" s="15"/>
      <c r="H75" s="16">
        <f t="shared" si="1"/>
        <v>0</v>
      </c>
      <c r="I75" s="66"/>
      <c r="J75" s="66"/>
      <c r="K75" s="66"/>
    </row>
    <row r="76" spans="2:11" x14ac:dyDescent="0.25">
      <c r="B76" s="124"/>
      <c r="C76" s="77"/>
      <c r="D76" s="58"/>
      <c r="E76" s="59"/>
      <c r="F76" s="60"/>
      <c r="G76" s="15"/>
      <c r="H76" s="16">
        <f t="shared" si="1"/>
        <v>0</v>
      </c>
      <c r="I76" s="66"/>
      <c r="J76" s="66"/>
      <c r="K76" s="66"/>
    </row>
    <row r="77" spans="2:11" x14ac:dyDescent="0.25">
      <c r="B77" s="124"/>
      <c r="C77" s="19" t="s">
        <v>4</v>
      </c>
      <c r="D77" s="58"/>
      <c r="E77" s="59"/>
      <c r="F77" s="60"/>
      <c r="G77" s="15"/>
      <c r="H77" s="16">
        <f t="shared" si="1"/>
        <v>0</v>
      </c>
      <c r="I77" s="66"/>
      <c r="J77" s="66"/>
      <c r="K77" s="66"/>
    </row>
    <row r="78" spans="2:11" x14ac:dyDescent="0.25">
      <c r="B78" s="124"/>
      <c r="C78" s="46" t="s">
        <v>32</v>
      </c>
      <c r="D78" s="58"/>
      <c r="E78" s="59"/>
      <c r="F78" s="60"/>
      <c r="G78" s="15"/>
      <c r="H78" s="16">
        <f t="shared" si="1"/>
        <v>0</v>
      </c>
      <c r="I78" s="66"/>
      <c r="J78" s="66"/>
      <c r="K78" s="66"/>
    </row>
    <row r="79" spans="2:11" x14ac:dyDescent="0.25">
      <c r="B79" s="124"/>
      <c r="C79" s="46" t="s">
        <v>33</v>
      </c>
      <c r="D79" s="58"/>
      <c r="E79" s="59"/>
      <c r="F79" s="60"/>
      <c r="G79" s="15"/>
      <c r="H79" s="16">
        <f t="shared" si="1"/>
        <v>0</v>
      </c>
      <c r="I79" s="76"/>
      <c r="J79" s="76"/>
      <c r="K79" s="76"/>
    </row>
    <row r="80" spans="2:11" ht="15.95" customHeight="1" x14ac:dyDescent="0.25">
      <c r="B80" s="124"/>
      <c r="C80" s="64" t="s">
        <v>72</v>
      </c>
      <c r="D80" s="58"/>
      <c r="E80" s="59"/>
      <c r="F80" s="60"/>
      <c r="G80" s="15"/>
      <c r="H80" s="16">
        <f t="shared" si="1"/>
        <v>0</v>
      </c>
      <c r="I80" s="67">
        <f>IF(SUM(H80:H85)&gt;7,7,SUM(H80:H85))</f>
        <v>0</v>
      </c>
      <c r="J80" s="67">
        <v>12</v>
      </c>
      <c r="K80" s="67">
        <f>I80*J80</f>
        <v>0</v>
      </c>
    </row>
    <row r="81" spans="2:11" x14ac:dyDescent="0.25">
      <c r="B81" s="124"/>
      <c r="C81" s="77"/>
      <c r="D81" s="58"/>
      <c r="E81" s="59"/>
      <c r="F81" s="60"/>
      <c r="G81" s="15"/>
      <c r="H81" s="16">
        <f t="shared" si="1"/>
        <v>0</v>
      </c>
      <c r="I81" s="66"/>
      <c r="J81" s="66"/>
      <c r="K81" s="66"/>
    </row>
    <row r="82" spans="2:11" x14ac:dyDescent="0.25">
      <c r="B82" s="124"/>
      <c r="C82" s="77"/>
      <c r="D82" s="58"/>
      <c r="E82" s="59"/>
      <c r="F82" s="60"/>
      <c r="G82" s="15"/>
      <c r="H82" s="16">
        <f t="shared" si="1"/>
        <v>0</v>
      </c>
      <c r="I82" s="66"/>
      <c r="J82" s="66"/>
      <c r="K82" s="66"/>
    </row>
    <row r="83" spans="2:11" x14ac:dyDescent="0.25">
      <c r="B83" s="124"/>
      <c r="C83" s="19" t="s">
        <v>4</v>
      </c>
      <c r="D83" s="58"/>
      <c r="E83" s="59"/>
      <c r="F83" s="60"/>
      <c r="G83" s="15"/>
      <c r="H83" s="16">
        <f t="shared" si="1"/>
        <v>0</v>
      </c>
      <c r="I83" s="66"/>
      <c r="J83" s="66"/>
      <c r="K83" s="66"/>
    </row>
    <row r="84" spans="2:11" x14ac:dyDescent="0.25">
      <c r="B84" s="124"/>
      <c r="C84" s="46" t="s">
        <v>35</v>
      </c>
      <c r="D84" s="58"/>
      <c r="E84" s="59"/>
      <c r="F84" s="60"/>
      <c r="G84" s="15"/>
      <c r="H84" s="16">
        <f t="shared" si="1"/>
        <v>0</v>
      </c>
      <c r="I84" s="66"/>
      <c r="J84" s="66"/>
      <c r="K84" s="66"/>
    </row>
    <row r="85" spans="2:11" x14ac:dyDescent="0.25">
      <c r="B85" s="125"/>
      <c r="C85" s="46" t="s">
        <v>34</v>
      </c>
      <c r="D85" s="58"/>
      <c r="E85" s="59"/>
      <c r="F85" s="60"/>
      <c r="G85" s="15"/>
      <c r="H85" s="16">
        <f t="shared" si="1"/>
        <v>0</v>
      </c>
      <c r="I85" s="76"/>
      <c r="J85" s="76"/>
      <c r="K85" s="76"/>
    </row>
    <row r="86" spans="2:11" ht="15.95" customHeight="1" x14ac:dyDescent="0.25">
      <c r="B86" s="142" t="s">
        <v>59</v>
      </c>
      <c r="C86" s="64" t="s">
        <v>107</v>
      </c>
      <c r="D86" s="58"/>
      <c r="E86" s="59"/>
      <c r="F86" s="60"/>
      <c r="G86" s="15"/>
      <c r="H86" s="16">
        <f t="shared" si="1"/>
        <v>0</v>
      </c>
      <c r="I86" s="67">
        <f>IF(SUM(H86:H91)&gt;7,7,SUM(H86:H91))</f>
        <v>0</v>
      </c>
      <c r="J86" s="67">
        <v>15</v>
      </c>
      <c r="K86" s="67">
        <f>I86*J86</f>
        <v>0</v>
      </c>
    </row>
    <row r="87" spans="2:11" x14ac:dyDescent="0.25">
      <c r="B87" s="142"/>
      <c r="C87" s="77"/>
      <c r="D87" s="58"/>
      <c r="E87" s="59"/>
      <c r="F87" s="60"/>
      <c r="G87" s="15"/>
      <c r="H87" s="16">
        <f t="shared" si="1"/>
        <v>0</v>
      </c>
      <c r="I87" s="66"/>
      <c r="J87" s="66"/>
      <c r="K87" s="66"/>
    </row>
    <row r="88" spans="2:11" x14ac:dyDescent="0.25">
      <c r="B88" s="142"/>
      <c r="C88" s="77"/>
      <c r="D88" s="58"/>
      <c r="E88" s="59"/>
      <c r="F88" s="60"/>
      <c r="G88" s="15"/>
      <c r="H88" s="16">
        <f t="shared" si="1"/>
        <v>0</v>
      </c>
      <c r="I88" s="66"/>
      <c r="J88" s="66"/>
      <c r="K88" s="66"/>
    </row>
    <row r="89" spans="2:11" x14ac:dyDescent="0.25">
      <c r="B89" s="142"/>
      <c r="C89" s="19" t="s">
        <v>4</v>
      </c>
      <c r="D89" s="58"/>
      <c r="E89" s="59"/>
      <c r="F89" s="60"/>
      <c r="G89" s="15"/>
      <c r="H89" s="16">
        <f t="shared" si="1"/>
        <v>0</v>
      </c>
      <c r="I89" s="66"/>
      <c r="J89" s="66"/>
      <c r="K89" s="66"/>
    </row>
    <row r="90" spans="2:11" x14ac:dyDescent="0.25">
      <c r="B90" s="142"/>
      <c r="C90" s="45" t="s">
        <v>61</v>
      </c>
      <c r="D90" s="58"/>
      <c r="E90" s="59"/>
      <c r="F90" s="60"/>
      <c r="G90" s="15"/>
      <c r="H90" s="16">
        <f t="shared" si="1"/>
        <v>0</v>
      </c>
      <c r="I90" s="66"/>
      <c r="J90" s="66"/>
      <c r="K90" s="66"/>
    </row>
    <row r="91" spans="2:11" x14ac:dyDescent="0.25">
      <c r="B91" s="142"/>
      <c r="C91" s="45" t="s">
        <v>62</v>
      </c>
      <c r="D91" s="58"/>
      <c r="E91" s="59"/>
      <c r="F91" s="60"/>
      <c r="G91" s="15"/>
      <c r="H91" s="16">
        <f t="shared" ref="H91:H109" si="2">G91*$D$23</f>
        <v>0</v>
      </c>
      <c r="I91" s="76"/>
      <c r="J91" s="76"/>
      <c r="K91" s="76"/>
    </row>
    <row r="92" spans="2:11" ht="15.95" customHeight="1" x14ac:dyDescent="0.25">
      <c r="B92" s="142" t="s">
        <v>20</v>
      </c>
      <c r="C92" s="64" t="s">
        <v>106</v>
      </c>
      <c r="D92" s="58"/>
      <c r="E92" s="59"/>
      <c r="F92" s="60"/>
      <c r="G92" s="15"/>
      <c r="H92" s="16">
        <f t="shared" si="2"/>
        <v>0</v>
      </c>
      <c r="I92" s="67">
        <f>IF(SUM(H92:H97)&gt;7,7,SUM(H92:H97))</f>
        <v>0</v>
      </c>
      <c r="J92" s="67">
        <v>15</v>
      </c>
      <c r="K92" s="67">
        <f>I92*J92</f>
        <v>0</v>
      </c>
    </row>
    <row r="93" spans="2:11" x14ac:dyDescent="0.25">
      <c r="B93" s="142"/>
      <c r="C93" s="77"/>
      <c r="D93" s="58"/>
      <c r="E93" s="59"/>
      <c r="F93" s="60"/>
      <c r="G93" s="15"/>
      <c r="H93" s="16">
        <f t="shared" si="2"/>
        <v>0</v>
      </c>
      <c r="I93" s="66"/>
      <c r="J93" s="66"/>
      <c r="K93" s="66"/>
    </row>
    <row r="94" spans="2:11" x14ac:dyDescent="0.25">
      <c r="B94" s="142"/>
      <c r="C94" s="77"/>
      <c r="D94" s="58"/>
      <c r="E94" s="59"/>
      <c r="F94" s="60"/>
      <c r="G94" s="15"/>
      <c r="H94" s="16">
        <f t="shared" si="2"/>
        <v>0</v>
      </c>
      <c r="I94" s="66"/>
      <c r="J94" s="66"/>
      <c r="K94" s="66"/>
    </row>
    <row r="95" spans="2:11" x14ac:dyDescent="0.25">
      <c r="B95" s="142"/>
      <c r="C95" s="19" t="s">
        <v>4</v>
      </c>
      <c r="D95" s="58"/>
      <c r="E95" s="59"/>
      <c r="F95" s="60"/>
      <c r="G95" s="15"/>
      <c r="H95" s="16">
        <f t="shared" si="2"/>
        <v>0</v>
      </c>
      <c r="I95" s="66"/>
      <c r="J95" s="66"/>
      <c r="K95" s="66"/>
    </row>
    <row r="96" spans="2:11" x14ac:dyDescent="0.25">
      <c r="B96" s="142"/>
      <c r="C96" s="45" t="s">
        <v>63</v>
      </c>
      <c r="D96" s="58"/>
      <c r="E96" s="59"/>
      <c r="F96" s="60"/>
      <c r="G96" s="15"/>
      <c r="H96" s="16">
        <f t="shared" si="2"/>
        <v>0</v>
      </c>
      <c r="I96" s="66"/>
      <c r="J96" s="66"/>
      <c r="K96" s="66"/>
    </row>
    <row r="97" spans="2:11" x14ac:dyDescent="0.25">
      <c r="B97" s="142"/>
      <c r="C97" s="45" t="s">
        <v>64</v>
      </c>
      <c r="D97" s="58"/>
      <c r="E97" s="59"/>
      <c r="F97" s="60"/>
      <c r="G97" s="15"/>
      <c r="H97" s="16">
        <f t="shared" si="2"/>
        <v>0</v>
      </c>
      <c r="I97" s="76"/>
      <c r="J97" s="76"/>
      <c r="K97" s="76"/>
    </row>
    <row r="98" spans="2:11" ht="15.95" customHeight="1" x14ac:dyDescent="0.25">
      <c r="B98" s="123" t="s">
        <v>60</v>
      </c>
      <c r="C98" s="64" t="s">
        <v>73</v>
      </c>
      <c r="D98" s="58"/>
      <c r="E98" s="59"/>
      <c r="F98" s="60"/>
      <c r="G98" s="15"/>
      <c r="H98" s="16">
        <f t="shared" si="2"/>
        <v>0</v>
      </c>
      <c r="I98" s="67">
        <f>IF(SUM(H98:H103)&gt;7,7,SUM(H98:H103))</f>
        <v>0</v>
      </c>
      <c r="J98" s="67">
        <v>8</v>
      </c>
      <c r="K98" s="67">
        <f>I98*J98</f>
        <v>0</v>
      </c>
    </row>
    <row r="99" spans="2:11" x14ac:dyDescent="0.25">
      <c r="B99" s="124"/>
      <c r="C99" s="77"/>
      <c r="D99" s="58"/>
      <c r="E99" s="59"/>
      <c r="F99" s="60"/>
      <c r="G99" s="15"/>
      <c r="H99" s="16">
        <f t="shared" si="2"/>
        <v>0</v>
      </c>
      <c r="I99" s="66"/>
      <c r="J99" s="66"/>
      <c r="K99" s="66"/>
    </row>
    <row r="100" spans="2:11" x14ac:dyDescent="0.25">
      <c r="B100" s="124"/>
      <c r="C100" s="77"/>
      <c r="D100" s="58"/>
      <c r="E100" s="59"/>
      <c r="F100" s="60"/>
      <c r="G100" s="15"/>
      <c r="H100" s="16">
        <f t="shared" si="2"/>
        <v>0</v>
      </c>
      <c r="I100" s="66"/>
      <c r="J100" s="66"/>
      <c r="K100" s="66"/>
    </row>
    <row r="101" spans="2:11" x14ac:dyDescent="0.25">
      <c r="B101" s="124"/>
      <c r="C101" s="19" t="s">
        <v>4</v>
      </c>
      <c r="D101" s="58"/>
      <c r="E101" s="59"/>
      <c r="F101" s="60"/>
      <c r="G101" s="15"/>
      <c r="H101" s="16">
        <f t="shared" si="2"/>
        <v>0</v>
      </c>
      <c r="I101" s="66"/>
      <c r="J101" s="66"/>
      <c r="K101" s="66"/>
    </row>
    <row r="102" spans="2:11" x14ac:dyDescent="0.25">
      <c r="B102" s="124"/>
      <c r="C102" s="46" t="s">
        <v>36</v>
      </c>
      <c r="D102" s="58"/>
      <c r="E102" s="59"/>
      <c r="F102" s="60"/>
      <c r="G102" s="15"/>
      <c r="H102" s="16">
        <f t="shared" si="2"/>
        <v>0</v>
      </c>
      <c r="I102" s="66"/>
      <c r="J102" s="66"/>
      <c r="K102" s="66"/>
    </row>
    <row r="103" spans="2:11" x14ac:dyDescent="0.25">
      <c r="B103" s="124"/>
      <c r="C103" s="46" t="s">
        <v>37</v>
      </c>
      <c r="D103" s="58"/>
      <c r="E103" s="59"/>
      <c r="F103" s="60"/>
      <c r="G103" s="15"/>
      <c r="H103" s="16">
        <f t="shared" si="2"/>
        <v>0</v>
      </c>
      <c r="I103" s="76"/>
      <c r="J103" s="76"/>
      <c r="K103" s="76"/>
    </row>
    <row r="104" spans="2:11" ht="15.95" customHeight="1" x14ac:dyDescent="0.25">
      <c r="B104" s="124"/>
      <c r="C104" s="64" t="s">
        <v>74</v>
      </c>
      <c r="D104" s="58"/>
      <c r="E104" s="59"/>
      <c r="F104" s="60"/>
      <c r="G104" s="15"/>
      <c r="H104" s="16">
        <f t="shared" si="2"/>
        <v>0</v>
      </c>
      <c r="I104" s="67">
        <f>IF(SUM(H104:H109)&gt;7,7,SUM(H104:H109))</f>
        <v>0</v>
      </c>
      <c r="J104" s="67">
        <v>8</v>
      </c>
      <c r="K104" s="67">
        <f>I104*J104</f>
        <v>0</v>
      </c>
    </row>
    <row r="105" spans="2:11" x14ac:dyDescent="0.25">
      <c r="B105" s="124"/>
      <c r="C105" s="77"/>
      <c r="D105" s="58"/>
      <c r="E105" s="59"/>
      <c r="F105" s="60"/>
      <c r="G105" s="15"/>
      <c r="H105" s="16">
        <f t="shared" si="2"/>
        <v>0</v>
      </c>
      <c r="I105" s="66"/>
      <c r="J105" s="66"/>
      <c r="K105" s="66"/>
    </row>
    <row r="106" spans="2:11" x14ac:dyDescent="0.25">
      <c r="B106" s="124"/>
      <c r="C106" s="77"/>
      <c r="D106" s="58"/>
      <c r="E106" s="59"/>
      <c r="F106" s="60"/>
      <c r="G106" s="15"/>
      <c r="H106" s="16">
        <f t="shared" si="2"/>
        <v>0</v>
      </c>
      <c r="I106" s="66"/>
      <c r="J106" s="66"/>
      <c r="K106" s="66"/>
    </row>
    <row r="107" spans="2:11" x14ac:dyDescent="0.25">
      <c r="B107" s="124"/>
      <c r="C107" s="19" t="s">
        <v>4</v>
      </c>
      <c r="D107" s="58"/>
      <c r="E107" s="59"/>
      <c r="F107" s="60"/>
      <c r="G107" s="15"/>
      <c r="H107" s="16">
        <f t="shared" si="2"/>
        <v>0</v>
      </c>
      <c r="I107" s="66"/>
      <c r="J107" s="66"/>
      <c r="K107" s="66"/>
    </row>
    <row r="108" spans="2:11" x14ac:dyDescent="0.25">
      <c r="B108" s="124"/>
      <c r="C108" s="45" t="s">
        <v>38</v>
      </c>
      <c r="D108" s="58"/>
      <c r="E108" s="59"/>
      <c r="F108" s="60"/>
      <c r="G108" s="15"/>
      <c r="H108" s="16">
        <f t="shared" si="2"/>
        <v>0</v>
      </c>
      <c r="I108" s="66"/>
      <c r="J108" s="66"/>
      <c r="K108" s="66"/>
    </row>
    <row r="109" spans="2:11" x14ac:dyDescent="0.25">
      <c r="B109" s="125"/>
      <c r="C109" s="45" t="s">
        <v>39</v>
      </c>
      <c r="D109" s="58"/>
      <c r="E109" s="59"/>
      <c r="F109" s="60"/>
      <c r="G109" s="15"/>
      <c r="H109" s="16">
        <f t="shared" si="2"/>
        <v>0</v>
      </c>
      <c r="I109" s="76"/>
      <c r="J109" s="76"/>
      <c r="K109" s="76"/>
    </row>
    <row r="110" spans="2:11" x14ac:dyDescent="0.25">
      <c r="B110" s="52"/>
      <c r="C110" s="20" t="s">
        <v>114</v>
      </c>
      <c r="D110" s="126" t="s">
        <v>97</v>
      </c>
      <c r="E110" s="127"/>
      <c r="F110" s="128"/>
      <c r="G110" s="21">
        <f>SUM(G33:G109)</f>
        <v>0</v>
      </c>
      <c r="H110" s="21">
        <f>SUM(H33:H109)</f>
        <v>0</v>
      </c>
      <c r="I110" s="20" t="s">
        <v>2</v>
      </c>
      <c r="J110" s="20">
        <f>SUM(J33:J109)</f>
        <v>100</v>
      </c>
      <c r="K110" s="20">
        <f>SUM(K33:K109)</f>
        <v>0</v>
      </c>
    </row>
    <row r="113" spans="2:11" ht="15.75" customHeight="1" x14ac:dyDescent="0.25">
      <c r="B113" s="96" t="s">
        <v>96</v>
      </c>
      <c r="C113" s="96"/>
      <c r="D113" s="96"/>
      <c r="E113" s="96"/>
      <c r="F113" s="96"/>
      <c r="G113" s="96"/>
      <c r="H113" s="96"/>
      <c r="I113" s="96"/>
    </row>
    <row r="115" spans="2:11" ht="57.75" customHeight="1" x14ac:dyDescent="0.25">
      <c r="B115" s="98" t="s">
        <v>113</v>
      </c>
      <c r="C115" s="140"/>
      <c r="D115" s="98" t="s">
        <v>77</v>
      </c>
      <c r="E115" s="99"/>
      <c r="F115" s="99"/>
      <c r="G115" s="17" t="s">
        <v>1</v>
      </c>
      <c r="H115" s="18" t="s">
        <v>7</v>
      </c>
      <c r="I115" s="18" t="s">
        <v>76</v>
      </c>
      <c r="J115" s="18" t="s">
        <v>40</v>
      </c>
      <c r="K115" s="18" t="s">
        <v>41</v>
      </c>
    </row>
    <row r="116" spans="2:11" x14ac:dyDescent="0.25">
      <c r="B116" s="139" t="s">
        <v>65</v>
      </c>
      <c r="C116" s="77" t="s">
        <v>15</v>
      </c>
      <c r="D116" s="58"/>
      <c r="E116" s="59"/>
      <c r="F116" s="60"/>
      <c r="G116" s="15"/>
      <c r="H116" s="16">
        <f>G116*$D$23</f>
        <v>0</v>
      </c>
      <c r="I116" s="67">
        <f>IF(SUM(H116:H120)&gt;26,26,SUM(H116:H120))</f>
        <v>0</v>
      </c>
      <c r="J116" s="67">
        <v>100</v>
      </c>
      <c r="K116" s="67">
        <f>I116*J116</f>
        <v>0</v>
      </c>
    </row>
    <row r="117" spans="2:11" x14ac:dyDescent="0.25">
      <c r="B117" s="139"/>
      <c r="C117" s="65"/>
      <c r="D117" s="58"/>
      <c r="E117" s="59"/>
      <c r="F117" s="60"/>
      <c r="G117" s="15"/>
      <c r="H117" s="16">
        <f>G117*$D$23</f>
        <v>0</v>
      </c>
      <c r="I117" s="66"/>
      <c r="J117" s="66"/>
      <c r="K117" s="68"/>
    </row>
    <row r="118" spans="2:11" x14ac:dyDescent="0.25">
      <c r="B118" s="139"/>
      <c r="C118" s="66"/>
      <c r="D118" s="58"/>
      <c r="E118" s="59"/>
      <c r="F118" s="60"/>
      <c r="G118" s="15"/>
      <c r="H118" s="16">
        <f>G118*$D$23</f>
        <v>0</v>
      </c>
      <c r="I118" s="66"/>
      <c r="J118" s="66"/>
      <c r="K118" s="68"/>
    </row>
    <row r="119" spans="2:11" x14ac:dyDescent="0.25">
      <c r="B119" s="139"/>
      <c r="C119" s="19" t="s">
        <v>45</v>
      </c>
      <c r="D119" s="58"/>
      <c r="E119" s="59"/>
      <c r="F119" s="60"/>
      <c r="G119" s="15"/>
      <c r="H119" s="16">
        <f>G119*$D$23</f>
        <v>0</v>
      </c>
      <c r="I119" s="66"/>
      <c r="J119" s="66"/>
      <c r="K119" s="68"/>
    </row>
    <row r="120" spans="2:11" x14ac:dyDescent="0.25">
      <c r="B120" s="139"/>
      <c r="C120" s="47" t="s">
        <v>6</v>
      </c>
      <c r="D120" s="61"/>
      <c r="E120" s="62"/>
      <c r="F120" s="63"/>
      <c r="G120" s="49"/>
      <c r="H120" s="50">
        <f>G120*$D$23</f>
        <v>0</v>
      </c>
      <c r="I120" s="66"/>
      <c r="J120" s="66"/>
      <c r="K120" s="68"/>
    </row>
    <row r="121" spans="2:11" x14ac:dyDescent="0.25">
      <c r="B121" s="139"/>
      <c r="C121" s="73" t="s">
        <v>47</v>
      </c>
      <c r="D121" s="74"/>
      <c r="E121" s="74"/>
      <c r="F121" s="74"/>
      <c r="G121" s="74"/>
      <c r="H121" s="74"/>
      <c r="I121" s="74"/>
      <c r="J121" s="74"/>
      <c r="K121" s="75"/>
    </row>
    <row r="122" spans="2:11" x14ac:dyDescent="0.25">
      <c r="B122" s="139"/>
      <c r="C122" s="70" t="s">
        <v>53</v>
      </c>
      <c r="D122" s="71"/>
      <c r="E122" s="71"/>
      <c r="F122" s="71"/>
      <c r="G122" s="71"/>
      <c r="H122" s="71"/>
      <c r="I122" s="71"/>
      <c r="J122" s="71"/>
      <c r="K122" s="72"/>
    </row>
    <row r="123" spans="2:11" x14ac:dyDescent="0.25">
      <c r="B123" s="139"/>
      <c r="C123" s="64" t="s">
        <v>48</v>
      </c>
      <c r="D123" s="58"/>
      <c r="E123" s="59"/>
      <c r="F123" s="60"/>
      <c r="G123" s="15"/>
      <c r="H123" s="16">
        <f t="shared" ref="H123:H132" si="3">G123*$D$23</f>
        <v>0</v>
      </c>
      <c r="I123" s="67">
        <f>IF(SUM(H123:H127)&gt;5,5,SUM(H123:H127))</f>
        <v>0</v>
      </c>
      <c r="J123" s="67">
        <v>100</v>
      </c>
      <c r="K123" s="67">
        <f>I123*J123</f>
        <v>0</v>
      </c>
    </row>
    <row r="124" spans="2:11" x14ac:dyDescent="0.25">
      <c r="B124" s="139"/>
      <c r="C124" s="65"/>
      <c r="D124" s="58"/>
      <c r="E124" s="59"/>
      <c r="F124" s="60"/>
      <c r="G124" s="15"/>
      <c r="H124" s="16">
        <f t="shared" si="3"/>
        <v>0</v>
      </c>
      <c r="I124" s="66"/>
      <c r="J124" s="66"/>
      <c r="K124" s="68"/>
    </row>
    <row r="125" spans="2:11" x14ac:dyDescent="0.25">
      <c r="B125" s="139"/>
      <c r="C125" s="66"/>
      <c r="D125" s="58"/>
      <c r="E125" s="59"/>
      <c r="F125" s="60"/>
      <c r="G125" s="15"/>
      <c r="H125" s="16">
        <f t="shared" si="3"/>
        <v>0</v>
      </c>
      <c r="I125" s="66"/>
      <c r="J125" s="66"/>
      <c r="K125" s="68"/>
    </row>
    <row r="126" spans="2:11" x14ac:dyDescent="0.25">
      <c r="B126" s="139"/>
      <c r="C126" s="19" t="s">
        <v>44</v>
      </c>
      <c r="D126" s="58"/>
      <c r="E126" s="59"/>
      <c r="F126" s="60"/>
      <c r="G126" s="15"/>
      <c r="H126" s="16">
        <f t="shared" si="3"/>
        <v>0</v>
      </c>
      <c r="I126" s="66"/>
      <c r="J126" s="66"/>
      <c r="K126" s="68"/>
    </row>
    <row r="127" spans="2:11" x14ac:dyDescent="0.25">
      <c r="B127" s="139"/>
      <c r="C127" s="47" t="s">
        <v>49</v>
      </c>
      <c r="D127" s="58"/>
      <c r="E127" s="59"/>
      <c r="F127" s="60"/>
      <c r="G127" s="15"/>
      <c r="H127" s="16">
        <f t="shared" si="3"/>
        <v>0</v>
      </c>
      <c r="I127" s="66"/>
      <c r="J127" s="66"/>
      <c r="K127" s="69"/>
    </row>
    <row r="128" spans="2:11" ht="15.95" customHeight="1" x14ac:dyDescent="0.25">
      <c r="B128" s="139"/>
      <c r="C128" s="64" t="s">
        <v>50</v>
      </c>
      <c r="D128" s="58"/>
      <c r="E128" s="59"/>
      <c r="F128" s="60"/>
      <c r="G128" s="15"/>
      <c r="H128" s="16">
        <f t="shared" si="3"/>
        <v>0</v>
      </c>
      <c r="I128" s="67">
        <f>IF(SUM(H128:H132)&gt;12,12,SUM(H128:H132))</f>
        <v>0</v>
      </c>
      <c r="J128" s="67">
        <v>100</v>
      </c>
      <c r="K128" s="67">
        <f>I128*J128</f>
        <v>0</v>
      </c>
    </row>
    <row r="129" spans="2:11" ht="15.95" customHeight="1" x14ac:dyDescent="0.25">
      <c r="B129" s="139"/>
      <c r="C129" s="65"/>
      <c r="D129" s="58"/>
      <c r="E129" s="59"/>
      <c r="F129" s="60"/>
      <c r="G129" s="15"/>
      <c r="H129" s="16">
        <f t="shared" si="3"/>
        <v>0</v>
      </c>
      <c r="I129" s="66"/>
      <c r="J129" s="66"/>
      <c r="K129" s="68"/>
    </row>
    <row r="130" spans="2:11" ht="15.95" customHeight="1" x14ac:dyDescent="0.25">
      <c r="B130" s="139"/>
      <c r="C130" s="66"/>
      <c r="D130" s="58"/>
      <c r="E130" s="59"/>
      <c r="F130" s="60"/>
      <c r="G130" s="15"/>
      <c r="H130" s="16">
        <f t="shared" si="3"/>
        <v>0</v>
      </c>
      <c r="I130" s="66"/>
      <c r="J130" s="66"/>
      <c r="K130" s="68"/>
    </row>
    <row r="131" spans="2:11" ht="15.95" customHeight="1" x14ac:dyDescent="0.25">
      <c r="B131" s="139"/>
      <c r="C131" s="19" t="s">
        <v>51</v>
      </c>
      <c r="D131" s="58"/>
      <c r="E131" s="59"/>
      <c r="F131" s="60"/>
      <c r="G131" s="15"/>
      <c r="H131" s="16">
        <f t="shared" si="3"/>
        <v>0</v>
      </c>
      <c r="I131" s="66"/>
      <c r="J131" s="66"/>
      <c r="K131" s="68"/>
    </row>
    <row r="132" spans="2:11" ht="15.95" customHeight="1" x14ac:dyDescent="0.25">
      <c r="B132" s="139"/>
      <c r="C132" s="33" t="s">
        <v>52</v>
      </c>
      <c r="D132" s="58"/>
      <c r="E132" s="59"/>
      <c r="F132" s="60"/>
      <c r="G132" s="15"/>
      <c r="H132" s="16">
        <f t="shared" si="3"/>
        <v>0</v>
      </c>
      <c r="I132" s="66"/>
      <c r="J132" s="66"/>
      <c r="K132" s="69"/>
    </row>
    <row r="133" spans="2:11" x14ac:dyDescent="0.25">
      <c r="B133" s="53"/>
      <c r="C133" s="20" t="s">
        <v>46</v>
      </c>
      <c r="D133" s="126" t="s">
        <v>97</v>
      </c>
      <c r="E133" s="127"/>
      <c r="F133" s="128"/>
      <c r="G133" s="21">
        <f>SUM(G128:G132)</f>
        <v>0</v>
      </c>
      <c r="H133" s="21">
        <f>SUM(H116:H132)</f>
        <v>0</v>
      </c>
      <c r="I133" s="20" t="s">
        <v>2</v>
      </c>
      <c r="J133" s="20">
        <f>SUM(J128)</f>
        <v>100</v>
      </c>
      <c r="K133" s="20">
        <f>IF(SUM(K116:K132)&gt;2600, 2600, SUM(K116:K132))</f>
        <v>0</v>
      </c>
    </row>
    <row r="135" spans="2:11" hidden="1" x14ac:dyDescent="0.25"/>
    <row r="136" spans="2:11" hidden="1" x14ac:dyDescent="0.25">
      <c r="C136" s="96" t="s">
        <v>8</v>
      </c>
      <c r="D136" s="96"/>
      <c r="E136" s="96"/>
      <c r="F136" s="97"/>
      <c r="G136" s="97"/>
      <c r="H136" s="97"/>
      <c r="I136" s="97"/>
      <c r="J136" s="92"/>
    </row>
    <row r="137" spans="2:11" s="42" customFormat="1" ht="12.75" hidden="1" x14ac:dyDescent="0.2">
      <c r="C137" s="41" t="s">
        <v>17</v>
      </c>
    </row>
    <row r="138" spans="2:11" s="42" customFormat="1" ht="12.75" hidden="1" x14ac:dyDescent="0.2">
      <c r="C138" s="41" t="s">
        <v>18</v>
      </c>
    </row>
    <row r="139" spans="2:11" hidden="1" x14ac:dyDescent="0.25"/>
    <row r="140" spans="2:11" ht="60" hidden="1" customHeight="1" x14ac:dyDescent="0.25">
      <c r="C140" s="18" t="s">
        <v>16</v>
      </c>
      <c r="D140" s="98" t="s">
        <v>14</v>
      </c>
      <c r="E140" s="133"/>
      <c r="F140" s="133"/>
      <c r="G140" s="98" t="s">
        <v>13</v>
      </c>
      <c r="H140" s="133"/>
      <c r="I140" s="18" t="s">
        <v>7</v>
      </c>
    </row>
    <row r="141" spans="2:11" ht="60" hidden="1" customHeight="1" x14ac:dyDescent="0.25">
      <c r="C141" s="40" t="s">
        <v>12</v>
      </c>
      <c r="D141" s="134"/>
      <c r="E141" s="135"/>
      <c r="F141" s="135"/>
      <c r="G141" s="115"/>
      <c r="H141" s="136"/>
      <c r="I141" s="36">
        <f>G141/25*$D$23</f>
        <v>0</v>
      </c>
      <c r="K141" s="37" t="s">
        <v>9</v>
      </c>
    </row>
    <row r="142" spans="2:11" ht="60" hidden="1" customHeight="1" x14ac:dyDescent="0.25">
      <c r="C142" s="40" t="s">
        <v>12</v>
      </c>
      <c r="D142" s="134"/>
      <c r="E142" s="135"/>
      <c r="F142" s="135"/>
      <c r="G142" s="115"/>
      <c r="H142" s="136"/>
      <c r="I142" s="36">
        <f>G142/25*$D$23</f>
        <v>0</v>
      </c>
      <c r="K142" s="37" t="s">
        <v>10</v>
      </c>
    </row>
    <row r="143" spans="2:11" ht="60" hidden="1" customHeight="1" x14ac:dyDescent="0.25">
      <c r="C143" s="40" t="s">
        <v>12</v>
      </c>
      <c r="D143" s="134"/>
      <c r="E143" s="135"/>
      <c r="F143" s="135"/>
      <c r="G143" s="115"/>
      <c r="H143" s="136"/>
      <c r="I143" s="36">
        <f>G143/25*$D$23</f>
        <v>0</v>
      </c>
      <c r="K143" s="37" t="s">
        <v>11</v>
      </c>
    </row>
    <row r="144" spans="2:11" hidden="1" x14ac:dyDescent="0.25">
      <c r="C144" s="20"/>
      <c r="D144" s="126" t="s">
        <v>3</v>
      </c>
      <c r="E144" s="127"/>
      <c r="F144" s="128"/>
      <c r="G144" s="126">
        <f>SUM(G139:G143)</f>
        <v>0</v>
      </c>
      <c r="H144" s="137"/>
      <c r="I144" s="21">
        <f>I141+I142+I143</f>
        <v>0</v>
      </c>
    </row>
    <row r="145" spans="2:11" hidden="1" x14ac:dyDescent="0.25">
      <c r="K145" s="37" t="s">
        <v>12</v>
      </c>
    </row>
    <row r="146" spans="2:11" x14ac:dyDescent="0.25">
      <c r="K146" s="37"/>
    </row>
    <row r="147" spans="2:11" ht="15.75" customHeight="1" x14ac:dyDescent="0.25">
      <c r="B147" s="96" t="s">
        <v>98</v>
      </c>
      <c r="C147" s="96"/>
      <c r="D147" s="96"/>
      <c r="E147" s="96"/>
      <c r="F147" s="96"/>
      <c r="G147" s="96"/>
      <c r="H147" s="96"/>
      <c r="I147" s="96"/>
      <c r="J147" s="38"/>
    </row>
    <row r="148" spans="2:11" x14ac:dyDescent="0.25">
      <c r="J148" s="2"/>
    </row>
    <row r="149" spans="2:11" s="2" customFormat="1" ht="57" customHeight="1" x14ac:dyDescent="0.25">
      <c r="B149" s="131" t="s">
        <v>101</v>
      </c>
      <c r="C149" s="132"/>
      <c r="D149" s="31">
        <f>K110/690*60</f>
        <v>0</v>
      </c>
      <c r="E149" s="31">
        <f>IF(D149&gt;60,60,D149)</f>
        <v>0</v>
      </c>
      <c r="I149" s="26"/>
    </row>
    <row r="150" spans="2:11" s="2" customFormat="1" ht="57" customHeight="1" x14ac:dyDescent="0.25">
      <c r="B150" s="131" t="s">
        <v>102</v>
      </c>
      <c r="C150" s="132"/>
      <c r="D150" s="31">
        <f>K133/2600*20</f>
        <v>0</v>
      </c>
      <c r="E150" s="31">
        <f>IF(D150&gt;20,20,D150)</f>
        <v>0</v>
      </c>
      <c r="I150" s="27"/>
    </row>
    <row r="151" spans="2:11" s="2" customFormat="1" ht="57" customHeight="1" x14ac:dyDescent="0.25">
      <c r="B151" s="131" t="s">
        <v>43</v>
      </c>
      <c r="C151" s="132"/>
      <c r="D151" s="43"/>
      <c r="E151" s="44">
        <f>E149+E150</f>
        <v>0</v>
      </c>
      <c r="I151" s="27"/>
    </row>
    <row r="152" spans="2:11" s="2" customFormat="1" ht="57" customHeight="1" x14ac:dyDescent="0.25">
      <c r="B152" s="131" t="s">
        <v>42</v>
      </c>
      <c r="C152" s="132"/>
      <c r="D152" s="48"/>
      <c r="E152" s="44">
        <f>IF(E151&lt;10,5,IF(E151&gt;70,1,(70-E151)/20+1))</f>
        <v>5</v>
      </c>
      <c r="I152" s="27"/>
    </row>
    <row r="153" spans="2:11" ht="51" customHeight="1" x14ac:dyDescent="0.25">
      <c r="B153" s="22"/>
      <c r="C153" s="23"/>
      <c r="D153" s="24"/>
      <c r="E153" s="22"/>
      <c r="F153" s="23"/>
      <c r="G153" s="25"/>
    </row>
    <row r="154" spans="2:11" x14ac:dyDescent="0.25">
      <c r="B154" s="91" t="s">
        <v>99</v>
      </c>
      <c r="C154" s="91"/>
      <c r="D154" s="91"/>
      <c r="E154" s="91"/>
      <c r="F154" s="91"/>
      <c r="G154" s="91"/>
      <c r="H154" s="91"/>
      <c r="I154" s="91"/>
    </row>
    <row r="155" spans="2:11" ht="32.1" customHeight="1" x14ac:dyDescent="0.25">
      <c r="B155" s="138" t="s">
        <v>5</v>
      </c>
      <c r="C155" s="138"/>
      <c r="D155" s="138"/>
      <c r="E155" s="138"/>
      <c r="F155" s="138"/>
      <c r="G155" s="138"/>
      <c r="H155" s="138"/>
      <c r="I155" s="35"/>
    </row>
    <row r="156" spans="2:11" ht="50.1" customHeight="1" x14ac:dyDescent="0.25">
      <c r="B156" s="130"/>
      <c r="C156" s="130"/>
      <c r="D156" s="28"/>
      <c r="E156" s="28"/>
      <c r="F156" s="28"/>
      <c r="G156" s="28"/>
      <c r="H156" s="29"/>
      <c r="I156" s="30"/>
    </row>
    <row r="157" spans="2:11" ht="26.1" customHeight="1" x14ac:dyDescent="0.25">
      <c r="B157" s="129" t="s">
        <v>100</v>
      </c>
      <c r="C157" s="129"/>
      <c r="D157" s="129"/>
      <c r="E157" s="129"/>
      <c r="F157" s="129"/>
      <c r="G157" s="129"/>
      <c r="H157" s="129"/>
      <c r="I157" s="30"/>
    </row>
    <row r="159" spans="2:11" x14ac:dyDescent="0.25">
      <c r="D159" s="39"/>
    </row>
  </sheetData>
  <sheetProtection algorithmName="SHA-512" hashValue="IifzHnGLv/QZv/vzYQI0cM7/JuMlaAaI+VrkimCiC02KGEV9Tuu/IlcLPPeNpNz8q60TlvpQGDhRPTteS4CS4g==" saltValue="7+BRgKPd4uNvSk+6ANLL6Q==" spinCount="100000" sheet="1" formatRows="0" selectLockedCells="1"/>
  <mergeCells count="229">
    <mergeCell ref="B45:B56"/>
    <mergeCell ref="B33:B44"/>
    <mergeCell ref="B57:B68"/>
    <mergeCell ref="B69:B73"/>
    <mergeCell ref="B86:B91"/>
    <mergeCell ref="B92:B97"/>
    <mergeCell ref="C51:C53"/>
    <mergeCell ref="C57:C59"/>
    <mergeCell ref="B74:B85"/>
    <mergeCell ref="C63:C65"/>
    <mergeCell ref="C39:C41"/>
    <mergeCell ref="K128:K132"/>
    <mergeCell ref="J86:J91"/>
    <mergeCell ref="J92:J97"/>
    <mergeCell ref="J98:J103"/>
    <mergeCell ref="J104:J109"/>
    <mergeCell ref="K33:K38"/>
    <mergeCell ref="K39:K44"/>
    <mergeCell ref="K45:K50"/>
    <mergeCell ref="K51:K56"/>
    <mergeCell ref="K57:K62"/>
    <mergeCell ref="K63:K68"/>
    <mergeCell ref="K69:K73"/>
    <mergeCell ref="K74:K79"/>
    <mergeCell ref="K80:K85"/>
    <mergeCell ref="K86:K91"/>
    <mergeCell ref="K92:K97"/>
    <mergeCell ref="K98:K103"/>
    <mergeCell ref="K104:K109"/>
    <mergeCell ref="J39:J44"/>
    <mergeCell ref="J45:J50"/>
    <mergeCell ref="K116:K120"/>
    <mergeCell ref="B116:B132"/>
    <mergeCell ref="B115:C115"/>
    <mergeCell ref="J51:J56"/>
    <mergeCell ref="J57:J62"/>
    <mergeCell ref="J63:J68"/>
    <mergeCell ref="J69:J73"/>
    <mergeCell ref="J74:J79"/>
    <mergeCell ref="J80:J85"/>
    <mergeCell ref="D78:F78"/>
    <mergeCell ref="D79:F79"/>
    <mergeCell ref="C80:C82"/>
    <mergeCell ref="I63:I68"/>
    <mergeCell ref="D64:F64"/>
    <mergeCell ref="D65:F65"/>
    <mergeCell ref="D66:F66"/>
    <mergeCell ref="D67:F67"/>
    <mergeCell ref="D68:F68"/>
    <mergeCell ref="J128:J132"/>
    <mergeCell ref="I128:I132"/>
    <mergeCell ref="D129:F129"/>
    <mergeCell ref="D130:F130"/>
    <mergeCell ref="D131:F131"/>
    <mergeCell ref="D132:F132"/>
    <mergeCell ref="I69:I73"/>
    <mergeCell ref="B157:H157"/>
    <mergeCell ref="B156:C156"/>
    <mergeCell ref="D133:F133"/>
    <mergeCell ref="B149:C149"/>
    <mergeCell ref="B147:I147"/>
    <mergeCell ref="B150:C150"/>
    <mergeCell ref="B151:C151"/>
    <mergeCell ref="C136:J136"/>
    <mergeCell ref="D140:F140"/>
    <mergeCell ref="D141:F141"/>
    <mergeCell ref="D142:F142"/>
    <mergeCell ref="D143:F143"/>
    <mergeCell ref="G140:H140"/>
    <mergeCell ref="G141:H141"/>
    <mergeCell ref="G142:H142"/>
    <mergeCell ref="G143:H143"/>
    <mergeCell ref="D144:F144"/>
    <mergeCell ref="G144:H144"/>
    <mergeCell ref="B154:I154"/>
    <mergeCell ref="B152:C152"/>
    <mergeCell ref="B155:H155"/>
    <mergeCell ref="I74:I79"/>
    <mergeCell ref="B113:I113"/>
    <mergeCell ref="C116:C118"/>
    <mergeCell ref="D116:F116"/>
    <mergeCell ref="B98:B109"/>
    <mergeCell ref="C104:C106"/>
    <mergeCell ref="C98:C100"/>
    <mergeCell ref="D110:F110"/>
    <mergeCell ref="D90:F90"/>
    <mergeCell ref="D91:F91"/>
    <mergeCell ref="D94:F94"/>
    <mergeCell ref="I86:I91"/>
    <mergeCell ref="D89:F89"/>
    <mergeCell ref="C92:C94"/>
    <mergeCell ref="I92:I97"/>
    <mergeCell ref="I80:I85"/>
    <mergeCell ref="D81:F81"/>
    <mergeCell ref="D82:F82"/>
    <mergeCell ref="I104:I109"/>
    <mergeCell ref="D108:F108"/>
    <mergeCell ref="D109:F109"/>
    <mergeCell ref="D93:F93"/>
    <mergeCell ref="D96:F96"/>
    <mergeCell ref="D97:F97"/>
    <mergeCell ref="D63:F63"/>
    <mergeCell ref="D92:F92"/>
    <mergeCell ref="D115:F115"/>
    <mergeCell ref="C128:C130"/>
    <mergeCell ref="D128:F128"/>
    <mergeCell ref="C69:C71"/>
    <mergeCell ref="D69:F69"/>
    <mergeCell ref="D70:F70"/>
    <mergeCell ref="D71:F71"/>
    <mergeCell ref="D72:F72"/>
    <mergeCell ref="D73:F73"/>
    <mergeCell ref="D74:F74"/>
    <mergeCell ref="C74:C76"/>
    <mergeCell ref="D75:F75"/>
    <mergeCell ref="D76:F76"/>
    <mergeCell ref="D77:F77"/>
    <mergeCell ref="D80:F80"/>
    <mergeCell ref="C86:C88"/>
    <mergeCell ref="D86:F86"/>
    <mergeCell ref="D83:F83"/>
    <mergeCell ref="D84:F84"/>
    <mergeCell ref="D85:F85"/>
    <mergeCell ref="D87:F87"/>
    <mergeCell ref="D88:F88"/>
    <mergeCell ref="D57:F57"/>
    <mergeCell ref="I57:I62"/>
    <mergeCell ref="D58:F58"/>
    <mergeCell ref="D59:F59"/>
    <mergeCell ref="D61:F61"/>
    <mergeCell ref="D62:F62"/>
    <mergeCell ref="D51:F51"/>
    <mergeCell ref="I51:I56"/>
    <mergeCell ref="D53:F53"/>
    <mergeCell ref="D55:F55"/>
    <mergeCell ref="D56:F56"/>
    <mergeCell ref="D54:F54"/>
    <mergeCell ref="D60:F60"/>
    <mergeCell ref="D52:F52"/>
    <mergeCell ref="B2:I2"/>
    <mergeCell ref="B3:I3"/>
    <mergeCell ref="B5:I5"/>
    <mergeCell ref="G7:I7"/>
    <mergeCell ref="B8:I8"/>
    <mergeCell ref="H20:I20"/>
    <mergeCell ref="D21:G21"/>
    <mergeCell ref="B13:C13"/>
    <mergeCell ref="D13:G13"/>
    <mergeCell ref="B16:H16"/>
    <mergeCell ref="B18:C18"/>
    <mergeCell ref="D18:G18"/>
    <mergeCell ref="B17:C17"/>
    <mergeCell ref="D17:G17"/>
    <mergeCell ref="B21:C21"/>
    <mergeCell ref="B20:C20"/>
    <mergeCell ref="D19:G19"/>
    <mergeCell ref="D20:E20"/>
    <mergeCell ref="F20:G20"/>
    <mergeCell ref="B10:C10"/>
    <mergeCell ref="D10:G10"/>
    <mergeCell ref="B11:C11"/>
    <mergeCell ref="D11:G11"/>
    <mergeCell ref="I33:I38"/>
    <mergeCell ref="D35:F35"/>
    <mergeCell ref="D36:F36"/>
    <mergeCell ref="D37:F37"/>
    <mergeCell ref="B14:G15"/>
    <mergeCell ref="D38:F38"/>
    <mergeCell ref="J33:J38"/>
    <mergeCell ref="B12:C12"/>
    <mergeCell ref="D12:G12"/>
    <mergeCell ref="B22:C22"/>
    <mergeCell ref="D22:G22"/>
    <mergeCell ref="B23:C23"/>
    <mergeCell ref="D23:G23"/>
    <mergeCell ref="D34:F34"/>
    <mergeCell ref="B25:I25"/>
    <mergeCell ref="B26:I26"/>
    <mergeCell ref="B30:I30"/>
    <mergeCell ref="D32:F32"/>
    <mergeCell ref="C33:C35"/>
    <mergeCell ref="D33:F33"/>
    <mergeCell ref="B32:C32"/>
    <mergeCell ref="B27:F27"/>
    <mergeCell ref="B28:F28"/>
    <mergeCell ref="D39:F39"/>
    <mergeCell ref="I39:I44"/>
    <mergeCell ref="D40:F40"/>
    <mergeCell ref="D41:F41"/>
    <mergeCell ref="D42:F42"/>
    <mergeCell ref="D43:F43"/>
    <mergeCell ref="D44:F44"/>
    <mergeCell ref="C45:C47"/>
    <mergeCell ref="D45:F45"/>
    <mergeCell ref="I45:I50"/>
    <mergeCell ref="D46:F46"/>
    <mergeCell ref="D47:F47"/>
    <mergeCell ref="D48:F48"/>
    <mergeCell ref="D49:F49"/>
    <mergeCell ref="D50:F50"/>
    <mergeCell ref="D95:F95"/>
    <mergeCell ref="D107:F107"/>
    <mergeCell ref="D104:F104"/>
    <mergeCell ref="D105:F105"/>
    <mergeCell ref="D106:F106"/>
    <mergeCell ref="D98:F98"/>
    <mergeCell ref="I98:I103"/>
    <mergeCell ref="D99:F99"/>
    <mergeCell ref="D100:F100"/>
    <mergeCell ref="D101:F101"/>
    <mergeCell ref="D102:F102"/>
    <mergeCell ref="D103:F103"/>
    <mergeCell ref="D117:F117"/>
    <mergeCell ref="D118:F118"/>
    <mergeCell ref="D119:F119"/>
    <mergeCell ref="D120:F120"/>
    <mergeCell ref="C123:C125"/>
    <mergeCell ref="D123:F123"/>
    <mergeCell ref="I123:I127"/>
    <mergeCell ref="J123:J127"/>
    <mergeCell ref="K123:K127"/>
    <mergeCell ref="D124:F124"/>
    <mergeCell ref="D125:F125"/>
    <mergeCell ref="D126:F126"/>
    <mergeCell ref="D127:F127"/>
    <mergeCell ref="C122:K122"/>
    <mergeCell ref="C121:K121"/>
    <mergeCell ref="I116:I120"/>
    <mergeCell ref="J116:J120"/>
  </mergeCells>
  <dataValidations disablePrompts="1" count="1">
    <dataValidation type="list" allowBlank="1" showInputMessage="1" showErrorMessage="1" sqref="C141:C143" xr:uid="{70397433-22EC-C147-852A-7377DD544A02}">
      <formula1>$K$141:$K$145</formula1>
    </dataValidation>
  </dataValidations>
  <hyperlinks>
    <hyperlink ref="B28" r:id="rId1" xr:uid="{E7105DD3-1807-460D-8847-46214084A694}"/>
  </hyperlinks>
  <pageMargins left="0.25" right="0.25" top="0.75" bottom="0.75" header="0.3" footer="0.3"/>
  <pageSetup paperSize="9" scale="61" fitToHeight="0" orientation="portrait" horizontalDpi="4294967293"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Riener</dc:creator>
  <cp:lastModifiedBy>Gröttrup, Sören</cp:lastModifiedBy>
  <cp:lastPrinted>2020-07-28T09:43:12Z</cp:lastPrinted>
  <dcterms:created xsi:type="dcterms:W3CDTF">2020-04-20T09:04:16Z</dcterms:created>
  <dcterms:modified xsi:type="dcterms:W3CDTF">2022-04-26T18:25:48Z</dcterms:modified>
</cp:coreProperties>
</file>